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876" yWindow="65368" windowWidth="11376" windowHeight="7596" activeTab="1"/>
  </bookViews>
  <sheets>
    <sheet name="Drużyny" sheetId="1" r:id="rId1"/>
    <sheet name="WYNIKI" sheetId="2" r:id="rId2"/>
  </sheets>
  <definedNames/>
  <calcPr fullCalcOnLoad="1"/>
</workbook>
</file>

<file path=xl/sharedStrings.xml><?xml version="1.0" encoding="utf-8"?>
<sst xmlns="http://schemas.openxmlformats.org/spreadsheetml/2006/main" count="227" uniqueCount="101">
  <si>
    <t>HFT1</t>
  </si>
  <si>
    <t>%</t>
  </si>
  <si>
    <t>pkt</t>
  </si>
  <si>
    <t>HFT2</t>
  </si>
  <si>
    <t>FT</t>
  </si>
  <si>
    <t>JM</t>
  </si>
  <si>
    <t>JS</t>
  </si>
  <si>
    <t>Drużyna</t>
  </si>
  <si>
    <t>ŁGS ORZEŁ LOK</t>
  </si>
  <si>
    <t>Łysiak Maja</t>
  </si>
  <si>
    <t>Młynarczyk Jarosław</t>
  </si>
  <si>
    <t>Bojanowski Witold</t>
  </si>
  <si>
    <t>Bucki Robert</t>
  </si>
  <si>
    <t>Grabowski Paweł</t>
  </si>
  <si>
    <t>Grabowski Grzegorz</t>
  </si>
  <si>
    <t>Straszak Damian</t>
  </si>
  <si>
    <t>Tomasz Klimunt</t>
  </si>
  <si>
    <t>Rafał Rozner</t>
  </si>
  <si>
    <t>Mirosław Siuta</t>
  </si>
  <si>
    <t>Stefan Dygdałowicz</t>
  </si>
  <si>
    <t>Błażej Gąsior</t>
  </si>
  <si>
    <t>Roman Grzyb</t>
  </si>
  <si>
    <t>Paweł Minorowicz</t>
  </si>
  <si>
    <t>Tomasz Kocemba</t>
  </si>
  <si>
    <t>max:</t>
  </si>
  <si>
    <t>Suma 3 zawodników</t>
  </si>
  <si>
    <t>Suma do Pucharu</t>
  </si>
  <si>
    <t>Nazwa drużyny</t>
  </si>
  <si>
    <t>Miejsce</t>
  </si>
  <si>
    <t>Skład drużyny</t>
  </si>
  <si>
    <t>kat.</t>
  </si>
  <si>
    <t>SUMA</t>
  </si>
  <si>
    <t>2 wynik:</t>
  </si>
  <si>
    <t>BeskidTeam</t>
  </si>
  <si>
    <t>Roman Harasim</t>
  </si>
  <si>
    <t>Sławomir Czapla</t>
  </si>
  <si>
    <t>Jolanta Wiśniewska</t>
  </si>
  <si>
    <t>KPGS</t>
  </si>
  <si>
    <t>Leszek Domagała</t>
  </si>
  <si>
    <t>Marek Kowalik</t>
  </si>
  <si>
    <t>Jacek Ziółkowski</t>
  </si>
  <si>
    <t>Krzysztof Kolasiński</t>
  </si>
  <si>
    <t>Jarosław Narbut</t>
  </si>
  <si>
    <t>Marek Wziętek</t>
  </si>
  <si>
    <t>WKFT</t>
  </si>
  <si>
    <t>Piotr Gabrylewicz</t>
  </si>
  <si>
    <t>Ignacy Eidrigievicius</t>
  </si>
  <si>
    <t>Radosław Rozum</t>
  </si>
  <si>
    <t>Michał Masłowski</t>
  </si>
  <si>
    <t>Adam Poliński</t>
  </si>
  <si>
    <t>Marceli Kotkowski</t>
  </si>
  <si>
    <t>KKST MILITARIA.PL</t>
  </si>
  <si>
    <t>Krzysztof Szczurek</t>
  </si>
  <si>
    <t>Dariusz Szybist</t>
  </si>
  <si>
    <t>Sławomir Kuziel</t>
  </si>
  <si>
    <t>Antoni Kąkolewski</t>
  </si>
  <si>
    <t>SG3M</t>
  </si>
  <si>
    <t>Dariusz Drewing</t>
  </si>
  <si>
    <t>Piotr Rose</t>
  </si>
  <si>
    <t>Jarosław Majewski</t>
  </si>
  <si>
    <t>Michał Gierszewski</t>
  </si>
  <si>
    <t>Jan Jasiński</t>
  </si>
  <si>
    <t xml:space="preserve">WIKING Vmax2.pl </t>
  </si>
  <si>
    <t>Błażej Łukjanowicz</t>
  </si>
  <si>
    <t>Michał Mickiewicz</t>
  </si>
  <si>
    <t>Paweł Pszczoliński</t>
  </si>
  <si>
    <t>Tomasz Cielepak</t>
  </si>
  <si>
    <t>Jacek Jakimowicz</t>
  </si>
  <si>
    <t>Mirosław Maciejewicz</t>
  </si>
  <si>
    <t>Wojciech Charzewski</t>
  </si>
  <si>
    <t>Janusz Chojnicki</t>
  </si>
  <si>
    <t>Bartosz Łuczak</t>
  </si>
  <si>
    <t>Jakub Vicher</t>
  </si>
  <si>
    <t>Martin Krupka</t>
  </si>
  <si>
    <t>Lukasz Radaj</t>
  </si>
  <si>
    <t>Petr Kolisch</t>
  </si>
  <si>
    <t>Vladimír Kvapil</t>
  </si>
  <si>
    <t>Dušan Mandát</t>
  </si>
  <si>
    <t>Opole Team</t>
  </si>
  <si>
    <t>Gerard Cebula</t>
  </si>
  <si>
    <t>Rafał Kłapkowski</t>
  </si>
  <si>
    <t>Wojciech Wróblewski</t>
  </si>
  <si>
    <t>Michał Halupczok</t>
  </si>
  <si>
    <t>Tomasz Leśny</t>
  </si>
  <si>
    <t>Aleksandra Rak</t>
  </si>
  <si>
    <t>Czech Team</t>
  </si>
  <si>
    <t>Scotland +</t>
  </si>
  <si>
    <t>Susan King</t>
  </si>
  <si>
    <t>Ian Thomson</t>
  </si>
  <si>
    <t>Ian Carlin</t>
  </si>
  <si>
    <t>Jarosław Majda</t>
  </si>
  <si>
    <t>Przemysław Godek</t>
  </si>
  <si>
    <t>Tomasz Pachoł</t>
  </si>
  <si>
    <t>Tawerna Team</t>
  </si>
  <si>
    <t>Stanisław Gurba</t>
  </si>
  <si>
    <t>Dariusz Kida</t>
  </si>
  <si>
    <t>Robert Kowalski</t>
  </si>
  <si>
    <t>Daniel Kozioł</t>
  </si>
  <si>
    <t>Wiesław Merkwa</t>
  </si>
  <si>
    <t>Wacław Stamirski</t>
  </si>
  <si>
    <t>JURA TEAM Kolba.pl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</si>
</sst>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1"/>
      <color indexed="8"/>
      <name val="Calibri"/>
      <family val="2"/>
    </font>
    <font>
      <sz val="9"/>
      <color indexed="8"/>
      <name val="Verdana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10" fontId="0" fillId="0" borderId="0" xfId="0" applyNumberFormat="1" applyAlignment="1">
      <alignment/>
    </xf>
    <xf numFmtId="10" fontId="0" fillId="33" borderId="0" xfId="0" applyNumberFormat="1" applyFont="1" applyFill="1" applyAlignment="1">
      <alignment/>
    </xf>
    <xf numFmtId="10" fontId="0" fillId="0" borderId="0" xfId="0" applyNumberFormat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0" fillId="34" borderId="0" xfId="0" applyFill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0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R14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3" bestFit="1" customWidth="1"/>
    <col min="2" max="2" width="22.28125" style="0" bestFit="1" customWidth="1"/>
    <col min="3" max="3" width="20.8515625" style="0" bestFit="1" customWidth="1"/>
    <col min="6" max="6" width="9.140625" style="5" customWidth="1"/>
    <col min="7" max="7" width="9.140625" style="1" customWidth="1"/>
    <col min="8" max="8" width="8.57421875" style="1" bestFit="1" customWidth="1"/>
    <col min="9" max="9" width="9.00390625" style="1" bestFit="1" customWidth="1"/>
    <col min="10" max="10" width="3.00390625" style="9" customWidth="1"/>
    <col min="11" max="11" width="9.140625" style="12" customWidth="1"/>
    <col min="12" max="12" width="9.140625" style="12" hidden="1" customWidth="1"/>
    <col min="13" max="13" width="9.140625" style="5" hidden="1" customWidth="1"/>
    <col min="14" max="15" width="9.140625" style="12" customWidth="1"/>
  </cols>
  <sheetData>
    <row r="1" spans="2:10" ht="14.25">
      <c r="B1" s="2" t="s">
        <v>0</v>
      </c>
      <c r="C1">
        <v>79</v>
      </c>
      <c r="D1" t="s">
        <v>2</v>
      </c>
      <c r="J1" s="4"/>
    </row>
    <row r="2" spans="2:10" ht="14.25">
      <c r="B2" s="2" t="s">
        <v>3</v>
      </c>
      <c r="C2">
        <v>70</v>
      </c>
      <c r="D2" t="s">
        <v>2</v>
      </c>
      <c r="H2" s="18" t="s">
        <v>24</v>
      </c>
      <c r="I2" s="18" t="s">
        <v>32</v>
      </c>
      <c r="J2" s="4"/>
    </row>
    <row r="3" spans="2:10" ht="14.25">
      <c r="B3" s="2" t="s">
        <v>4</v>
      </c>
      <c r="C3">
        <v>37</v>
      </c>
      <c r="D3" t="s">
        <v>2</v>
      </c>
      <c r="H3" s="17">
        <f>MAX(H29,H15,H36,H43,H64,H8,H78,H22,H71,H50,H57,H85)</f>
        <v>2.9603147451248715</v>
      </c>
      <c r="I3" s="17">
        <f>LARGE((H29,H15,H36,H43,H64,H8,H78,H22,H71,H50,H57,H85),2)</f>
        <v>2.9367088607594938</v>
      </c>
      <c r="J3" s="4"/>
    </row>
    <row r="4" spans="2:10" ht="14.25">
      <c r="B4" s="2" t="s">
        <v>5</v>
      </c>
      <c r="C4">
        <v>1</v>
      </c>
      <c r="D4" t="s">
        <v>2</v>
      </c>
      <c r="H4" s="28">
        <f>IF(H3=I3,"PROBLEM!","")</f>
      </c>
      <c r="I4" s="28"/>
      <c r="J4" s="4"/>
    </row>
    <row r="5" spans="2:10" ht="14.25">
      <c r="B5" s="2" t="s">
        <v>6</v>
      </c>
      <c r="C5">
        <v>1</v>
      </c>
      <c r="D5" t="s">
        <v>2</v>
      </c>
      <c r="J5" s="4"/>
    </row>
    <row r="6" spans="1:10" ht="14.25">
      <c r="A6" s="10"/>
      <c r="B6" s="4"/>
      <c r="C6" s="4"/>
      <c r="D6" s="4"/>
      <c r="E6" s="4"/>
      <c r="F6" s="6"/>
      <c r="G6" s="8"/>
      <c r="H6" s="8"/>
      <c r="I6" s="8"/>
      <c r="J6" s="4"/>
    </row>
    <row r="7" spans="1:10" ht="30">
      <c r="A7" s="3" t="s">
        <v>28</v>
      </c>
      <c r="B7" s="15" t="s">
        <v>27</v>
      </c>
      <c r="C7" s="15" t="s">
        <v>29</v>
      </c>
      <c r="D7" t="s">
        <v>30</v>
      </c>
      <c r="E7" t="s">
        <v>31</v>
      </c>
      <c r="F7" s="7" t="s">
        <v>1</v>
      </c>
      <c r="G7" s="11" t="s">
        <v>2</v>
      </c>
      <c r="H7" s="16" t="s">
        <v>25</v>
      </c>
      <c r="I7" s="16" t="s">
        <v>26</v>
      </c>
      <c r="J7" s="4"/>
    </row>
    <row r="8" spans="1:14" ht="14.25">
      <c r="A8" s="27">
        <v>1</v>
      </c>
      <c r="B8" s="25" t="s">
        <v>33</v>
      </c>
      <c r="C8" s="13" t="s">
        <v>17</v>
      </c>
      <c r="D8" t="s">
        <v>4</v>
      </c>
      <c r="F8" s="5">
        <f aca="true" t="shared" si="0" ref="F8:F13">IF(D8=$B$1,G8/$C$1,IF(D8=$B$3,G8/$C$3,IF(D8=$B$4,G8/$C$4,IF(D8=$B$5,G8/$C$5,IF(D8=$B$2,G8/$C$2,"ERROR!!!")))))</f>
        <v>0.972972972972973</v>
      </c>
      <c r="G8" s="11">
        <v>36</v>
      </c>
      <c r="H8" s="24">
        <f>LARGE(F8:F13,1)+LARGE(F8:F13,2)+LARGE(F8:F13,3)</f>
        <v>2.9603147451248715</v>
      </c>
      <c r="I8" s="24">
        <f>H8/$H$3</f>
        <v>1</v>
      </c>
      <c r="J8" s="4"/>
      <c r="N8" s="14"/>
    </row>
    <row r="9" spans="1:14" ht="14.25">
      <c r="A9" s="27"/>
      <c r="B9" s="25"/>
      <c r="C9" s="13" t="s">
        <v>16</v>
      </c>
      <c r="D9" t="s">
        <v>0</v>
      </c>
      <c r="F9" s="5">
        <f t="shared" si="0"/>
        <v>0.9873417721518988</v>
      </c>
      <c r="G9" s="11">
        <v>78</v>
      </c>
      <c r="H9" s="26"/>
      <c r="I9" s="24"/>
      <c r="J9" s="4"/>
      <c r="N9" s="14"/>
    </row>
    <row r="10" spans="1:14" ht="14.25">
      <c r="A10" s="27"/>
      <c r="B10" s="25"/>
      <c r="C10" s="13" t="s">
        <v>20</v>
      </c>
      <c r="D10" t="s">
        <v>0</v>
      </c>
      <c r="F10" s="5">
        <f t="shared" si="0"/>
        <v>1</v>
      </c>
      <c r="G10" s="11">
        <v>79</v>
      </c>
      <c r="H10" s="26"/>
      <c r="I10" s="24"/>
      <c r="J10" s="4"/>
      <c r="N10" s="14"/>
    </row>
    <row r="11" spans="1:14" ht="14.25">
      <c r="A11" s="27"/>
      <c r="B11" s="25"/>
      <c r="C11" s="13" t="s">
        <v>21</v>
      </c>
      <c r="D11" t="s">
        <v>0</v>
      </c>
      <c r="F11" s="5">
        <f t="shared" si="0"/>
        <v>0.8987341772151899</v>
      </c>
      <c r="G11" s="11">
        <v>71</v>
      </c>
      <c r="H11" s="26"/>
      <c r="I11" s="24"/>
      <c r="J11" s="4"/>
      <c r="N11" s="14"/>
    </row>
    <row r="12" spans="1:14" ht="14.25">
      <c r="A12" s="27"/>
      <c r="B12" s="25"/>
      <c r="C12" s="13" t="s">
        <v>18</v>
      </c>
      <c r="D12" t="s">
        <v>3</v>
      </c>
      <c r="F12" s="5">
        <f t="shared" si="0"/>
        <v>0</v>
      </c>
      <c r="G12" s="11">
        <v>0</v>
      </c>
      <c r="H12" s="26"/>
      <c r="I12" s="24"/>
      <c r="J12" s="4"/>
      <c r="N12" s="14"/>
    </row>
    <row r="13" spans="1:14" ht="14.25">
      <c r="A13" s="27"/>
      <c r="B13" s="25"/>
      <c r="C13" s="13" t="s">
        <v>19</v>
      </c>
      <c r="D13" t="s">
        <v>4</v>
      </c>
      <c r="F13" s="5">
        <f t="shared" si="0"/>
        <v>0.7567567567567568</v>
      </c>
      <c r="G13" s="11">
        <v>28</v>
      </c>
      <c r="H13" s="26"/>
      <c r="I13" s="24"/>
      <c r="J13" s="4"/>
      <c r="N13" s="14"/>
    </row>
    <row r="14" spans="1:16" ht="14.25">
      <c r="A14" s="10"/>
      <c r="B14" s="4"/>
      <c r="C14" s="4"/>
      <c r="D14" s="4"/>
      <c r="E14" s="4"/>
      <c r="F14" s="6"/>
      <c r="G14" s="8"/>
      <c r="H14" s="8"/>
      <c r="I14" s="8"/>
      <c r="J14" s="4"/>
      <c r="L14" s="12" t="str">
        <f>B8</f>
        <v>BeskidTeam</v>
      </c>
      <c r="M14" s="5">
        <f>H8</f>
        <v>2.9603147451248715</v>
      </c>
      <c r="P14" s="5"/>
    </row>
    <row r="15" spans="1:16" ht="14.25">
      <c r="A15" s="27">
        <v>2</v>
      </c>
      <c r="B15" s="25" t="s">
        <v>8</v>
      </c>
      <c r="C15" s="13" t="s">
        <v>9</v>
      </c>
      <c r="D15" t="s">
        <v>0</v>
      </c>
      <c r="F15" s="5">
        <f aca="true" t="shared" si="1" ref="F15:F20">IF(D15=$B$1,G15/$C$1,IF(D15=$B$3,G15/$C$3,IF(D15=$B$4,G15/$C$4,IF(D15=$B$5,G15/$C$5,IF(D15=$B$2,G15/$C$2,"ERROR!!!")))))</f>
        <v>0</v>
      </c>
      <c r="G15" s="11">
        <v>0</v>
      </c>
      <c r="H15" s="24">
        <f>LARGE(F15:F20,1)+LARGE(F15:F20,2)+LARGE(F15:F20,3)</f>
        <v>2.81627486437613</v>
      </c>
      <c r="I15" s="24">
        <f>H15/$H$3</f>
        <v>0.9513430519555564</v>
      </c>
      <c r="J15" s="4"/>
      <c r="L15" s="12" t="str">
        <f>B22</f>
        <v>KKST MILITARIA.PL</v>
      </c>
      <c r="M15" s="5">
        <f>H22</f>
        <v>2.848101265822785</v>
      </c>
      <c r="N15" s="14"/>
      <c r="P15" s="5"/>
    </row>
    <row r="16" spans="1:16" ht="14.25">
      <c r="A16" s="27"/>
      <c r="B16" s="25"/>
      <c r="C16" s="13" t="s">
        <v>10</v>
      </c>
      <c r="D16" t="s">
        <v>0</v>
      </c>
      <c r="F16" s="5">
        <f t="shared" si="1"/>
        <v>0</v>
      </c>
      <c r="G16" s="11">
        <v>0</v>
      </c>
      <c r="H16" s="26"/>
      <c r="I16" s="24"/>
      <c r="J16" s="4"/>
      <c r="L16" s="12" t="str">
        <f>B71</f>
        <v>Opole Team</v>
      </c>
      <c r="M16" s="5">
        <f>H71</f>
        <v>2.9367088607594938</v>
      </c>
      <c r="N16" s="14"/>
      <c r="P16" s="5"/>
    </row>
    <row r="17" spans="1:16" ht="14.25">
      <c r="A17" s="27"/>
      <c r="B17" s="25"/>
      <c r="C17" s="13" t="s">
        <v>11</v>
      </c>
      <c r="D17" t="s">
        <v>0</v>
      </c>
      <c r="F17" s="5">
        <f t="shared" si="1"/>
        <v>0.9367088607594937</v>
      </c>
      <c r="G17" s="11">
        <v>74</v>
      </c>
      <c r="H17" s="26"/>
      <c r="I17" s="24"/>
      <c r="J17" s="4"/>
      <c r="L17" s="12" t="str">
        <f>B50</f>
        <v>WKFT</v>
      </c>
      <c r="M17" s="5">
        <f>H50</f>
        <v>2.7837837837837838</v>
      </c>
      <c r="N17" s="14"/>
      <c r="P17" s="5"/>
    </row>
    <row r="18" spans="1:16" ht="14.25">
      <c r="A18" s="27"/>
      <c r="B18" s="25"/>
      <c r="C18" s="13" t="s">
        <v>12</v>
      </c>
      <c r="D18" t="s">
        <v>0</v>
      </c>
      <c r="F18" s="5">
        <f t="shared" si="1"/>
        <v>0.9367088607594937</v>
      </c>
      <c r="G18" s="11">
        <v>74</v>
      </c>
      <c r="H18" s="26"/>
      <c r="I18" s="24"/>
      <c r="J18" s="4"/>
      <c r="L18" s="12" t="str">
        <f>B57</f>
        <v>WIKING Vmax2.pl </v>
      </c>
      <c r="M18" s="5">
        <f>H57</f>
        <v>2.8607594936708862</v>
      </c>
      <c r="N18" s="14"/>
      <c r="P18" s="5"/>
    </row>
    <row r="19" spans="1:16" ht="14.25">
      <c r="A19" s="27"/>
      <c r="B19" s="25"/>
      <c r="C19" s="13" t="s">
        <v>54</v>
      </c>
      <c r="D19" t="s">
        <v>3</v>
      </c>
      <c r="F19" s="5">
        <f t="shared" si="1"/>
        <v>0.9428571428571428</v>
      </c>
      <c r="G19" s="11">
        <v>66</v>
      </c>
      <c r="H19" s="26"/>
      <c r="I19" s="24"/>
      <c r="J19" s="4"/>
      <c r="N19" s="14"/>
      <c r="P19" s="5"/>
    </row>
    <row r="20" spans="1:16" ht="14.25">
      <c r="A20" s="27"/>
      <c r="B20" s="25"/>
      <c r="C20" s="13" t="s">
        <v>55</v>
      </c>
      <c r="D20" t="s">
        <v>0</v>
      </c>
      <c r="F20" s="5">
        <f t="shared" si="1"/>
        <v>0.8354430379746836</v>
      </c>
      <c r="G20" s="11">
        <v>66</v>
      </c>
      <c r="H20" s="26"/>
      <c r="I20" s="24"/>
      <c r="J20" s="4"/>
      <c r="L20" s="12" t="str">
        <f>B85</f>
        <v>Tawerna Team</v>
      </c>
      <c r="M20" s="5">
        <f>H85</f>
        <v>2.7386980108499097</v>
      </c>
      <c r="N20" s="14"/>
      <c r="P20" s="5"/>
    </row>
    <row r="21" spans="1:10" ht="14.25">
      <c r="A21" s="10"/>
      <c r="B21" s="4"/>
      <c r="C21" s="4"/>
      <c r="D21" s="4"/>
      <c r="E21" s="4"/>
      <c r="F21" s="6"/>
      <c r="G21" s="8"/>
      <c r="H21" s="8"/>
      <c r="I21" s="8"/>
      <c r="J21" s="4"/>
    </row>
    <row r="22" spans="1:10" ht="14.25">
      <c r="A22" s="27">
        <v>3</v>
      </c>
      <c r="B22" s="25" t="s">
        <v>51</v>
      </c>
      <c r="C22" s="13" t="s">
        <v>22</v>
      </c>
      <c r="D22" t="s">
        <v>0</v>
      </c>
      <c r="F22" s="5">
        <f aca="true" t="shared" si="2" ref="F22:F27">IF(D22=$B$1,G22/$C$1,IF(D22=$B$3,G22/$C$3,IF(D22=$B$4,G22/$C$4,IF(D22=$B$5,G22/$C$5,IF(D22=$B$2,G22/$C$2,"ERROR!!!")))))</f>
        <v>0.9493670886075949</v>
      </c>
      <c r="G22" s="11">
        <v>75</v>
      </c>
      <c r="H22" s="24">
        <f>LARGE(F22:F27,1)+LARGE(F22:F27,2)+LARGE(F22:F27,3)</f>
        <v>2.848101265822785</v>
      </c>
      <c r="I22" s="24">
        <f>H22/$H$3</f>
        <v>0.9620940714203168</v>
      </c>
      <c r="J22" s="4"/>
    </row>
    <row r="23" spans="1:10" ht="14.25">
      <c r="A23" s="27"/>
      <c r="B23" s="25"/>
      <c r="C23" s="13" t="s">
        <v>23</v>
      </c>
      <c r="D23" t="s">
        <v>0</v>
      </c>
      <c r="F23" s="5">
        <f t="shared" si="2"/>
        <v>0.9620253164556962</v>
      </c>
      <c r="G23" s="11">
        <v>76</v>
      </c>
      <c r="H23" s="26"/>
      <c r="I23" s="24"/>
      <c r="J23" s="4"/>
    </row>
    <row r="24" spans="1:10" ht="14.25">
      <c r="A24" s="27"/>
      <c r="B24" s="25"/>
      <c r="C24" s="13" t="s">
        <v>52</v>
      </c>
      <c r="D24" t="s">
        <v>0</v>
      </c>
      <c r="F24" s="5">
        <f t="shared" si="2"/>
        <v>0.9367088607594937</v>
      </c>
      <c r="G24" s="11">
        <v>74</v>
      </c>
      <c r="H24" s="26"/>
      <c r="I24" s="24"/>
      <c r="J24" s="4"/>
    </row>
    <row r="25" spans="1:10" ht="14.25">
      <c r="A25" s="27"/>
      <c r="B25" s="25"/>
      <c r="C25" s="13" t="s">
        <v>53</v>
      </c>
      <c r="D25" t="s">
        <v>4</v>
      </c>
      <c r="F25" s="5">
        <f t="shared" si="2"/>
        <v>0.8918918918918919</v>
      </c>
      <c r="G25" s="11">
        <v>33</v>
      </c>
      <c r="H25" s="26"/>
      <c r="I25" s="24"/>
      <c r="J25" s="4"/>
    </row>
    <row r="26" spans="1:10" ht="14.25">
      <c r="A26" s="27"/>
      <c r="B26" s="25"/>
      <c r="C26" s="13" t="s">
        <v>69</v>
      </c>
      <c r="D26" t="s">
        <v>4</v>
      </c>
      <c r="F26" s="5">
        <f t="shared" si="2"/>
        <v>0.8648648648648649</v>
      </c>
      <c r="G26" s="11">
        <v>32</v>
      </c>
      <c r="H26" s="26"/>
      <c r="I26" s="24"/>
      <c r="J26" s="4"/>
    </row>
    <row r="27" spans="1:10" ht="14.25">
      <c r="A27" s="27"/>
      <c r="B27" s="25"/>
      <c r="C27" s="13" t="s">
        <v>71</v>
      </c>
      <c r="D27" t="s">
        <v>4</v>
      </c>
      <c r="F27" s="5">
        <f t="shared" si="2"/>
        <v>0</v>
      </c>
      <c r="G27" s="11">
        <v>0</v>
      </c>
      <c r="H27" s="26"/>
      <c r="I27" s="24"/>
      <c r="J27" s="4"/>
    </row>
    <row r="28" spans="1:10" ht="14.25">
      <c r="A28" s="10"/>
      <c r="B28" s="4"/>
      <c r="C28" s="4"/>
      <c r="D28" s="4"/>
      <c r="E28" s="4"/>
      <c r="F28" s="6"/>
      <c r="G28" s="8"/>
      <c r="H28" s="8"/>
      <c r="I28" s="8"/>
      <c r="J28" s="4"/>
    </row>
    <row r="29" spans="1:18" ht="14.25">
      <c r="A29" s="27">
        <v>4</v>
      </c>
      <c r="B29" s="25" t="s">
        <v>56</v>
      </c>
      <c r="C29" s="13" t="s">
        <v>57</v>
      </c>
      <c r="D29" t="s">
        <v>4</v>
      </c>
      <c r="F29" s="5">
        <f>IF(D29=$B$1,G29/$C$1,IF(D29=$B$3,G29/$C$3,IF(D29=$B$4,G29/$C$4,IF(D29=$B$5,G29/$C$5,IF(D29=$B$2,G29/$C$2,"ERROR!!!")))))</f>
        <v>0.9459459459459459</v>
      </c>
      <c r="G29" s="11">
        <v>35</v>
      </c>
      <c r="H29" s="24">
        <f>LARGE(F29:F34,1)+LARGE(F29:F34,2)+LARGE(F29:F34,3)</f>
        <v>2.812853721714481</v>
      </c>
      <c r="I29" s="24">
        <f>H29/$H$3</f>
        <v>0.9501873834012977</v>
      </c>
      <c r="J29" s="4"/>
      <c r="L29" s="12" t="str">
        <f>B29</f>
        <v>SG3M</v>
      </c>
      <c r="M29" s="5">
        <f>H29</f>
        <v>2.812853721714481</v>
      </c>
      <c r="P29" s="5"/>
      <c r="Q29" s="5"/>
      <c r="R29" s="5"/>
    </row>
    <row r="30" spans="1:16" ht="14.25">
      <c r="A30" s="27"/>
      <c r="B30" s="25"/>
      <c r="C30" s="13" t="s">
        <v>58</v>
      </c>
      <c r="D30" t="s">
        <v>0</v>
      </c>
      <c r="F30" s="5">
        <f aca="true" t="shared" si="3" ref="F30:F83">IF(D30=$B$1,G30/$C$1,IF(D30=$B$3,G30/$C$3,IF(D30=$B$4,G30/$C$4,IF(D30=$B$5,G30/$C$5,IF(D30=$B$2,G30/$C$2,"ERROR!!!")))))</f>
        <v>0.8734177215189873</v>
      </c>
      <c r="G30" s="11">
        <v>69</v>
      </c>
      <c r="H30" s="24"/>
      <c r="I30" s="24"/>
      <c r="J30" s="4"/>
      <c r="L30" s="12" t="str">
        <f>B15</f>
        <v>ŁGS ORZEŁ LOK</v>
      </c>
      <c r="M30" s="5">
        <f>H15</f>
        <v>2.81627486437613</v>
      </c>
      <c r="P30" s="5"/>
    </row>
    <row r="31" spans="1:16" ht="14.25">
      <c r="A31" s="27"/>
      <c r="B31" s="25"/>
      <c r="C31" s="13" t="s">
        <v>59</v>
      </c>
      <c r="D31" t="s">
        <v>3</v>
      </c>
      <c r="F31" s="5">
        <f t="shared" si="3"/>
        <v>0.9428571428571428</v>
      </c>
      <c r="G31" s="11">
        <v>66</v>
      </c>
      <c r="H31" s="24"/>
      <c r="I31" s="24"/>
      <c r="J31" s="4"/>
      <c r="L31" s="12" t="str">
        <f>B36</f>
        <v>JURA TEAM Kolba.pl</v>
      </c>
      <c r="M31" s="5">
        <f>H36</f>
        <v>2.7088607594936707</v>
      </c>
      <c r="P31" s="5"/>
    </row>
    <row r="32" spans="1:16" ht="14.25">
      <c r="A32" s="27"/>
      <c r="B32" s="25"/>
      <c r="C32" s="13" t="s">
        <v>60</v>
      </c>
      <c r="D32" t="s">
        <v>4</v>
      </c>
      <c r="F32" s="5">
        <f t="shared" si="3"/>
        <v>0</v>
      </c>
      <c r="G32" s="11">
        <v>0</v>
      </c>
      <c r="H32" s="24"/>
      <c r="I32" s="24"/>
      <c r="J32" s="4"/>
      <c r="P32" s="5"/>
    </row>
    <row r="33" spans="1:16" ht="14.25">
      <c r="A33" s="27"/>
      <c r="B33" s="25"/>
      <c r="C33" s="13" t="s">
        <v>61</v>
      </c>
      <c r="D33" t="s">
        <v>3</v>
      </c>
      <c r="F33" s="5">
        <f t="shared" si="3"/>
        <v>0.8285714285714286</v>
      </c>
      <c r="G33" s="11">
        <v>58</v>
      </c>
      <c r="H33" s="24"/>
      <c r="I33" s="24"/>
      <c r="J33" s="4"/>
      <c r="L33" s="12" t="str">
        <f>B43</f>
        <v>KPGS</v>
      </c>
      <c r="M33" s="5">
        <f>H43</f>
        <v>2.7505791505791506</v>
      </c>
      <c r="P33" s="5"/>
    </row>
    <row r="34" spans="1:16" ht="14.25">
      <c r="A34" s="27"/>
      <c r="B34" s="25"/>
      <c r="C34" s="13" t="s">
        <v>70</v>
      </c>
      <c r="D34" t="s">
        <v>0</v>
      </c>
      <c r="F34" s="5">
        <f t="shared" si="3"/>
        <v>0.9240506329113924</v>
      </c>
      <c r="G34" s="11">
        <v>73</v>
      </c>
      <c r="H34" s="24"/>
      <c r="I34" s="24"/>
      <c r="J34" s="4"/>
      <c r="L34" s="12" t="str">
        <f>B64</f>
        <v>Czech Team</v>
      </c>
      <c r="M34" s="5">
        <f>H64</f>
        <v>2.8734177215189876</v>
      </c>
      <c r="P34" s="5"/>
    </row>
    <row r="35" spans="1:13" ht="14.25">
      <c r="A35" s="10"/>
      <c r="B35" s="4"/>
      <c r="C35" s="4"/>
      <c r="D35" s="4"/>
      <c r="E35" s="4"/>
      <c r="F35" s="6"/>
      <c r="G35" s="8"/>
      <c r="H35" s="8"/>
      <c r="I35" s="8"/>
      <c r="J35" s="4"/>
      <c r="L35" s="12" t="e">
        <f>#REF!</f>
        <v>#REF!</v>
      </c>
      <c r="M35" s="5" t="e">
        <f>#REF!</f>
        <v>#REF!</v>
      </c>
    </row>
    <row r="36" spans="1:13" ht="14.25">
      <c r="A36" s="27">
        <v>5</v>
      </c>
      <c r="B36" s="25" t="s">
        <v>100</v>
      </c>
      <c r="C36" s="13" t="s">
        <v>34</v>
      </c>
      <c r="D36" t="s">
        <v>0</v>
      </c>
      <c r="F36" s="5">
        <f t="shared" si="3"/>
        <v>0.8860759493670886</v>
      </c>
      <c r="G36" s="11">
        <v>70</v>
      </c>
      <c r="H36" s="24">
        <f>LARGE(F36:F41,1)+LARGE(F36:F41,2)+LARGE(F36:F41,3)</f>
        <v>2.7088607594936707</v>
      </c>
      <c r="I36" s="24">
        <f>H36/$H$3</f>
        <v>0.91505836126199</v>
      </c>
      <c r="J36" s="4"/>
      <c r="L36" s="12" t="e">
        <f>#REF!</f>
        <v>#REF!</v>
      </c>
      <c r="M36" s="5" t="e">
        <f>#REF!</f>
        <v>#REF!</v>
      </c>
    </row>
    <row r="37" spans="1:13" ht="14.25">
      <c r="A37" s="27"/>
      <c r="B37" s="25"/>
      <c r="C37" s="13" t="s">
        <v>13</v>
      </c>
      <c r="D37" t="s">
        <v>0</v>
      </c>
      <c r="F37" s="5">
        <f t="shared" si="3"/>
        <v>0.9240506329113924</v>
      </c>
      <c r="G37" s="11">
        <v>73</v>
      </c>
      <c r="H37" s="26"/>
      <c r="I37" s="24"/>
      <c r="J37" s="4"/>
      <c r="L37" s="12" t="e">
        <f>#REF!</f>
        <v>#REF!</v>
      </c>
      <c r="M37" s="5" t="e">
        <f>#REF!</f>
        <v>#REF!</v>
      </c>
    </row>
    <row r="38" spans="1:13" ht="14.25">
      <c r="A38" s="27"/>
      <c r="B38" s="25"/>
      <c r="C38" s="13" t="s">
        <v>14</v>
      </c>
      <c r="D38" t="s">
        <v>4</v>
      </c>
      <c r="F38" s="5">
        <f t="shared" si="3"/>
        <v>0.7297297297297297</v>
      </c>
      <c r="G38" s="11">
        <v>27</v>
      </c>
      <c r="H38" s="26"/>
      <c r="I38" s="24"/>
      <c r="J38" s="4"/>
      <c r="L38" s="12" t="e">
        <f>#REF!</f>
        <v>#REF!</v>
      </c>
      <c r="M38" s="5" t="e">
        <f>#REF!</f>
        <v>#REF!</v>
      </c>
    </row>
    <row r="39" spans="1:10" ht="14.25">
      <c r="A39" s="27"/>
      <c r="B39" s="25"/>
      <c r="C39" s="13" t="s">
        <v>35</v>
      </c>
      <c r="D39" t="s">
        <v>0</v>
      </c>
      <c r="F39" s="5">
        <f t="shared" si="3"/>
        <v>0.8354430379746836</v>
      </c>
      <c r="G39" s="11">
        <v>66</v>
      </c>
      <c r="H39" s="26"/>
      <c r="I39" s="24"/>
      <c r="J39" s="4"/>
    </row>
    <row r="40" spans="1:10" ht="14.25">
      <c r="A40" s="27"/>
      <c r="B40" s="25"/>
      <c r="C40" s="13" t="s">
        <v>36</v>
      </c>
      <c r="D40" t="s">
        <v>0</v>
      </c>
      <c r="F40" s="5">
        <f t="shared" si="3"/>
        <v>0.8227848101265823</v>
      </c>
      <c r="G40" s="11">
        <v>65</v>
      </c>
      <c r="H40" s="26"/>
      <c r="I40" s="24"/>
      <c r="J40" s="4"/>
    </row>
    <row r="41" spans="1:13" ht="14.25">
      <c r="A41" s="27"/>
      <c r="B41" s="25"/>
      <c r="C41" s="13" t="s">
        <v>15</v>
      </c>
      <c r="D41" t="s">
        <v>0</v>
      </c>
      <c r="F41" s="5">
        <f t="shared" si="3"/>
        <v>0.8987341772151899</v>
      </c>
      <c r="G41" s="11">
        <v>71</v>
      </c>
      <c r="H41" s="26"/>
      <c r="I41" s="24"/>
      <c r="J41" s="4"/>
      <c r="L41" s="12" t="e">
        <f>#REF!</f>
        <v>#REF!</v>
      </c>
      <c r="M41" s="5" t="e">
        <f>#REF!</f>
        <v>#REF!</v>
      </c>
    </row>
    <row r="42" spans="1:13" ht="14.25">
      <c r="A42" s="10"/>
      <c r="B42" s="4"/>
      <c r="C42" s="4"/>
      <c r="D42" s="4"/>
      <c r="E42" s="4"/>
      <c r="F42" s="6"/>
      <c r="G42" s="8"/>
      <c r="H42" s="8"/>
      <c r="I42" s="8"/>
      <c r="J42" s="4"/>
      <c r="L42" s="12" t="e">
        <f>#REF!</f>
        <v>#REF!</v>
      </c>
      <c r="M42" s="5" t="e">
        <f>#REF!</f>
        <v>#REF!</v>
      </c>
    </row>
    <row r="43" spans="1:10" ht="14.25">
      <c r="A43" s="27">
        <v>6</v>
      </c>
      <c r="B43" s="25" t="s">
        <v>37</v>
      </c>
      <c r="C43" s="13" t="s">
        <v>38</v>
      </c>
      <c r="D43" t="s">
        <v>4</v>
      </c>
      <c r="F43" s="5">
        <f t="shared" si="3"/>
        <v>0.9459459459459459</v>
      </c>
      <c r="G43" s="11">
        <v>35</v>
      </c>
      <c r="H43" s="24">
        <f>LARGE(F43:F48,1)+LARGE(F43:F48,2)+LARGE(F43:F48,3)</f>
        <v>2.7505791505791506</v>
      </c>
      <c r="I43" s="24">
        <f>H43/$H$3</f>
        <v>0.9291509138036355</v>
      </c>
      <c r="J43" s="4"/>
    </row>
    <row r="44" spans="1:10" ht="14.25">
      <c r="A44" s="27"/>
      <c r="B44" s="25"/>
      <c r="C44" s="13" t="s">
        <v>39</v>
      </c>
      <c r="D44" t="s">
        <v>3</v>
      </c>
      <c r="F44" s="5">
        <f t="shared" si="3"/>
        <v>0.8857142857142857</v>
      </c>
      <c r="G44" s="11">
        <v>62</v>
      </c>
      <c r="H44" s="26"/>
      <c r="I44" s="24"/>
      <c r="J44" s="4"/>
    </row>
    <row r="45" spans="1:10" ht="14.25">
      <c r="A45" s="27"/>
      <c r="B45" s="25"/>
      <c r="C45" s="13" t="s">
        <v>40</v>
      </c>
      <c r="D45" t="s">
        <v>4</v>
      </c>
      <c r="F45" s="5">
        <f t="shared" si="3"/>
        <v>0.7297297297297297</v>
      </c>
      <c r="G45" s="11">
        <v>27</v>
      </c>
      <c r="H45" s="26"/>
      <c r="I45" s="24"/>
      <c r="J45" s="4"/>
    </row>
    <row r="46" spans="1:10" ht="14.25">
      <c r="A46" s="27"/>
      <c r="B46" s="25"/>
      <c r="C46" s="13" t="s">
        <v>41</v>
      </c>
      <c r="D46" t="s">
        <v>4</v>
      </c>
      <c r="F46" s="5">
        <f t="shared" si="3"/>
        <v>0.918918918918919</v>
      </c>
      <c r="G46" s="11">
        <v>34</v>
      </c>
      <c r="H46" s="26"/>
      <c r="I46" s="24"/>
      <c r="J46" s="4"/>
    </row>
    <row r="47" spans="1:10" ht="14.25">
      <c r="A47" s="27"/>
      <c r="B47" s="25"/>
      <c r="C47" s="13" t="s">
        <v>42</v>
      </c>
      <c r="D47" t="s">
        <v>0</v>
      </c>
      <c r="F47" s="5">
        <f t="shared" si="3"/>
        <v>0</v>
      </c>
      <c r="G47" s="11">
        <v>0</v>
      </c>
      <c r="H47" s="26"/>
      <c r="I47" s="24"/>
      <c r="J47" s="4"/>
    </row>
    <row r="48" spans="1:10" ht="14.25">
      <c r="A48" s="27"/>
      <c r="B48" s="25"/>
      <c r="C48" s="13" t="s">
        <v>43</v>
      </c>
      <c r="D48" t="s">
        <v>0</v>
      </c>
      <c r="F48" s="5">
        <f t="shared" si="3"/>
        <v>0</v>
      </c>
      <c r="G48" s="11">
        <v>0</v>
      </c>
      <c r="H48" s="26"/>
      <c r="I48" s="24"/>
      <c r="J48" s="4"/>
    </row>
    <row r="49" spans="1:10" ht="14.25">
      <c r="A49" s="10"/>
      <c r="B49" s="4"/>
      <c r="C49" s="4"/>
      <c r="D49" s="4"/>
      <c r="E49" s="4"/>
      <c r="F49" s="6"/>
      <c r="G49" s="8"/>
      <c r="H49" s="8"/>
      <c r="I49" s="8"/>
      <c r="J49" s="4"/>
    </row>
    <row r="50" spans="1:10" ht="14.25">
      <c r="A50" s="27">
        <v>7</v>
      </c>
      <c r="B50" s="25" t="s">
        <v>44</v>
      </c>
      <c r="C50" t="s">
        <v>45</v>
      </c>
      <c r="D50" t="s">
        <v>4</v>
      </c>
      <c r="F50" s="5">
        <f aca="true" t="shared" si="4" ref="F50:F55">IF(D50=$B$1,G50/$C$1,IF(D50=$B$3,G50/$C$3,IF(D50=$B$4,G50/$C$4,IF(D50=$B$5,G50/$C$5,IF(D50=$B$2,G50/$C$2,"ERROR!!!")))))</f>
        <v>0</v>
      </c>
      <c r="G50" s="11">
        <v>0</v>
      </c>
      <c r="H50" s="24">
        <f>LARGE(F50:F55,1)+LARGE(F50:F55,2)+LARGE(F50:F55,3)</f>
        <v>2.7837837837837838</v>
      </c>
      <c r="I50" s="24">
        <f>H50/$H$3</f>
        <v>0.9403675026002544</v>
      </c>
      <c r="J50" s="4"/>
    </row>
    <row r="51" spans="1:10" ht="14.25">
      <c r="A51" s="27"/>
      <c r="B51" s="25"/>
      <c r="C51" t="s">
        <v>46</v>
      </c>
      <c r="D51" t="s">
        <v>4</v>
      </c>
      <c r="F51" s="5">
        <f t="shared" si="4"/>
        <v>0</v>
      </c>
      <c r="G51" s="11">
        <v>0</v>
      </c>
      <c r="H51" s="26"/>
      <c r="I51" s="24"/>
      <c r="J51" s="4"/>
    </row>
    <row r="52" spans="1:10" ht="14.25">
      <c r="A52" s="27"/>
      <c r="B52" s="25"/>
      <c r="C52" t="s">
        <v>47</v>
      </c>
      <c r="D52" t="s">
        <v>4</v>
      </c>
      <c r="F52" s="5">
        <f t="shared" si="4"/>
        <v>0.9459459459459459</v>
      </c>
      <c r="G52" s="11">
        <v>35</v>
      </c>
      <c r="H52" s="26"/>
      <c r="I52" s="24"/>
      <c r="J52" s="4"/>
    </row>
    <row r="53" spans="1:10" ht="14.25">
      <c r="A53" s="27"/>
      <c r="B53" s="25"/>
      <c r="C53" t="s">
        <v>48</v>
      </c>
      <c r="D53" t="s">
        <v>4</v>
      </c>
      <c r="F53" s="5">
        <f t="shared" si="4"/>
        <v>0.972972972972973</v>
      </c>
      <c r="G53" s="11">
        <v>36</v>
      </c>
      <c r="H53" s="26"/>
      <c r="I53" s="24"/>
      <c r="J53" s="4"/>
    </row>
    <row r="54" spans="1:10" ht="14.25">
      <c r="A54" s="27"/>
      <c r="B54" s="25"/>
      <c r="C54" t="s">
        <v>49</v>
      </c>
      <c r="D54" t="s">
        <v>4</v>
      </c>
      <c r="F54" s="5">
        <f t="shared" si="4"/>
        <v>0.7027027027027027</v>
      </c>
      <c r="G54" s="11">
        <v>26</v>
      </c>
      <c r="H54" s="26"/>
      <c r="I54" s="24"/>
      <c r="J54" s="4"/>
    </row>
    <row r="55" spans="1:10" ht="14.25">
      <c r="A55" s="27"/>
      <c r="B55" s="25"/>
      <c r="C55" t="s">
        <v>50</v>
      </c>
      <c r="D55" t="s">
        <v>4</v>
      </c>
      <c r="F55" s="5">
        <f t="shared" si="4"/>
        <v>0.8648648648648649</v>
      </c>
      <c r="G55" s="11">
        <v>32</v>
      </c>
      <c r="H55" s="26"/>
      <c r="I55" s="24"/>
      <c r="J55" s="4"/>
    </row>
    <row r="56" spans="1:10" ht="14.25">
      <c r="A56" s="10"/>
      <c r="B56" s="4"/>
      <c r="C56" s="4"/>
      <c r="D56" s="4"/>
      <c r="E56" s="4"/>
      <c r="F56" s="6"/>
      <c r="G56" s="8"/>
      <c r="H56" s="8"/>
      <c r="I56" s="8"/>
      <c r="J56" s="4"/>
    </row>
    <row r="57" spans="1:10" ht="14.25">
      <c r="A57" s="27">
        <v>8</v>
      </c>
      <c r="B57" s="25" t="s">
        <v>62</v>
      </c>
      <c r="C57" t="s">
        <v>63</v>
      </c>
      <c r="D57" t="s">
        <v>0</v>
      </c>
      <c r="F57" s="5">
        <f aca="true" t="shared" si="5" ref="F57:F62">IF(D57=$B$1,G57/$C$1,IF(D57=$B$3,G57/$C$3,IF(D57=$B$4,G57/$C$4,IF(D57=$B$5,G57/$C$5,IF(D57=$B$2,G57/$C$2,"ERROR!!!")))))</f>
        <v>0.8987341772151899</v>
      </c>
      <c r="G57" s="11">
        <v>71</v>
      </c>
      <c r="H57" s="24">
        <f>LARGE(F57:F62,1)+LARGE(F57:F62,2)+LARGE(F57:F62,3)</f>
        <v>2.8607594936708862</v>
      </c>
      <c r="I57" s="24">
        <f>H57/$H$3</f>
        <v>0.9663700450710737</v>
      </c>
      <c r="J57" s="4"/>
    </row>
    <row r="58" spans="1:10" ht="14.25">
      <c r="A58" s="27"/>
      <c r="B58" s="25"/>
      <c r="C58" t="s">
        <v>64</v>
      </c>
      <c r="D58" t="s">
        <v>0</v>
      </c>
      <c r="F58" s="5">
        <f t="shared" si="5"/>
        <v>0</v>
      </c>
      <c r="G58" s="11">
        <v>0</v>
      </c>
      <c r="H58" s="26"/>
      <c r="I58" s="24"/>
      <c r="J58" s="4"/>
    </row>
    <row r="59" spans="1:10" ht="14.25">
      <c r="A59" s="27"/>
      <c r="B59" s="25"/>
      <c r="C59" t="s">
        <v>65</v>
      </c>
      <c r="D59" t="s">
        <v>0</v>
      </c>
      <c r="F59" s="5">
        <f t="shared" si="5"/>
        <v>0.8860759493670886</v>
      </c>
      <c r="G59" s="11">
        <v>70</v>
      </c>
      <c r="H59" s="26"/>
      <c r="I59" s="24"/>
      <c r="J59" s="4"/>
    </row>
    <row r="60" spans="1:10" ht="14.25">
      <c r="A60" s="27"/>
      <c r="B60" s="25"/>
      <c r="C60" t="s">
        <v>66</v>
      </c>
      <c r="D60" t="s">
        <v>0</v>
      </c>
      <c r="F60" s="5">
        <f t="shared" si="5"/>
        <v>0.9746835443037974</v>
      </c>
      <c r="G60" s="11">
        <v>77</v>
      </c>
      <c r="H60" s="26"/>
      <c r="I60" s="24"/>
      <c r="J60" s="4"/>
    </row>
    <row r="61" spans="1:14" ht="14.25">
      <c r="A61" s="27"/>
      <c r="B61" s="25"/>
      <c r="C61" t="s">
        <v>67</v>
      </c>
      <c r="D61" t="s">
        <v>0</v>
      </c>
      <c r="F61" s="5">
        <f t="shared" si="5"/>
        <v>0.9493670886075949</v>
      </c>
      <c r="G61" s="11">
        <v>75</v>
      </c>
      <c r="H61" s="26"/>
      <c r="I61" s="24"/>
      <c r="J61" s="4"/>
      <c r="N61" s="19"/>
    </row>
    <row r="62" spans="1:14" ht="14.25">
      <c r="A62" s="27"/>
      <c r="B62" s="25"/>
      <c r="C62" t="s">
        <v>68</v>
      </c>
      <c r="D62" t="s">
        <v>0</v>
      </c>
      <c r="F62" s="5">
        <f t="shared" si="5"/>
        <v>0.9367088607594937</v>
      </c>
      <c r="G62" s="11">
        <v>74</v>
      </c>
      <c r="H62" s="26"/>
      <c r="I62" s="24"/>
      <c r="J62" s="4"/>
      <c r="N62" s="19"/>
    </row>
    <row r="63" spans="1:14" ht="14.25">
      <c r="A63" s="10"/>
      <c r="B63" s="4"/>
      <c r="C63" s="4"/>
      <c r="D63" s="4"/>
      <c r="E63" s="4"/>
      <c r="F63" s="6"/>
      <c r="G63" s="8"/>
      <c r="H63" s="8"/>
      <c r="I63" s="8"/>
      <c r="J63" s="4"/>
      <c r="N63" s="19"/>
    </row>
    <row r="64" spans="1:10" ht="14.25">
      <c r="A64" s="27">
        <v>9</v>
      </c>
      <c r="B64" s="25" t="s">
        <v>85</v>
      </c>
      <c r="C64" s="13" t="s">
        <v>72</v>
      </c>
      <c r="D64" t="s">
        <v>0</v>
      </c>
      <c r="F64" s="5">
        <f t="shared" si="3"/>
        <v>0.9873417721518988</v>
      </c>
      <c r="G64" s="11">
        <v>78</v>
      </c>
      <c r="H64" s="24">
        <f>LARGE(F64:F69,1)+LARGE(F64:F69,2)+LARGE(F64:F69,3)</f>
        <v>2.8734177215189876</v>
      </c>
      <c r="I64" s="24">
        <f>H64/$H$3</f>
        <v>0.9706460187218308</v>
      </c>
      <c r="J64" s="4"/>
    </row>
    <row r="65" spans="1:10" ht="14.25">
      <c r="A65" s="27"/>
      <c r="B65" s="25"/>
      <c r="C65" s="13" t="s">
        <v>73</v>
      </c>
      <c r="D65" t="s">
        <v>0</v>
      </c>
      <c r="F65" s="5">
        <f t="shared" si="3"/>
        <v>0</v>
      </c>
      <c r="G65" s="11">
        <v>0</v>
      </c>
      <c r="H65" s="26"/>
      <c r="I65" s="24"/>
      <c r="J65" s="4"/>
    </row>
    <row r="66" spans="1:10" ht="14.25">
      <c r="A66" s="27"/>
      <c r="B66" s="25"/>
      <c r="C66" s="13" t="s">
        <v>74</v>
      </c>
      <c r="D66" t="s">
        <v>0</v>
      </c>
      <c r="F66" s="5">
        <f t="shared" si="3"/>
        <v>0.9493670886075949</v>
      </c>
      <c r="G66" s="11">
        <v>75</v>
      </c>
      <c r="H66" s="26"/>
      <c r="I66" s="24"/>
      <c r="J66" s="4"/>
    </row>
    <row r="67" spans="1:10" ht="14.25">
      <c r="A67" s="27"/>
      <c r="B67" s="25"/>
      <c r="C67" s="13" t="s">
        <v>75</v>
      </c>
      <c r="D67" t="s">
        <v>0</v>
      </c>
      <c r="F67" s="5">
        <f t="shared" si="3"/>
        <v>0.9367088607594937</v>
      </c>
      <c r="G67" s="11">
        <v>74</v>
      </c>
      <c r="H67" s="26"/>
      <c r="I67" s="24"/>
      <c r="J67" s="4"/>
    </row>
    <row r="68" spans="1:10" ht="14.25">
      <c r="A68" s="27"/>
      <c r="B68" s="25"/>
      <c r="C68" s="13" t="s">
        <v>76</v>
      </c>
      <c r="D68" t="s">
        <v>0</v>
      </c>
      <c r="F68" s="5">
        <f t="shared" si="3"/>
        <v>0.9113924050632911</v>
      </c>
      <c r="G68" s="11">
        <v>72</v>
      </c>
      <c r="H68" s="26"/>
      <c r="I68" s="24"/>
      <c r="J68" s="4"/>
    </row>
    <row r="69" spans="1:10" ht="14.25">
      <c r="A69" s="27"/>
      <c r="B69" s="25"/>
      <c r="C69" s="13" t="s">
        <v>77</v>
      </c>
      <c r="D69" t="s">
        <v>0</v>
      </c>
      <c r="F69" s="5">
        <f t="shared" si="3"/>
        <v>0.8987341772151899</v>
      </c>
      <c r="G69" s="11">
        <v>71</v>
      </c>
      <c r="H69" s="26"/>
      <c r="I69" s="24"/>
      <c r="J69" s="4"/>
    </row>
    <row r="70" spans="1:10" ht="14.25">
      <c r="A70" s="10"/>
      <c r="B70" s="4"/>
      <c r="C70" s="4"/>
      <c r="D70" s="4"/>
      <c r="E70" s="4"/>
      <c r="F70" s="6"/>
      <c r="G70" s="8"/>
      <c r="H70" s="8"/>
      <c r="I70" s="8"/>
      <c r="J70" s="4"/>
    </row>
    <row r="71" spans="1:10" ht="14.25">
      <c r="A71" s="27">
        <v>10</v>
      </c>
      <c r="B71" s="25" t="s">
        <v>78</v>
      </c>
      <c r="C71" s="13" t="s">
        <v>79</v>
      </c>
      <c r="D71" t="s">
        <v>0</v>
      </c>
      <c r="F71" s="5">
        <f aca="true" t="shared" si="6" ref="F71:F76">IF(D71=$B$1,G71/$C$1,IF(D71=$B$3,G71/$C$3,IF(D71=$B$4,G71/$C$4,IF(D71=$B$5,G71/$C$5,IF(D71=$B$2,G71/$C$2,"ERROR!!!")))))</f>
        <v>0.9746835443037974</v>
      </c>
      <c r="G71" s="11">
        <v>77</v>
      </c>
      <c r="H71" s="24">
        <f>LARGE(F71:F76,1)+LARGE(F71:F76,2)+LARGE(F71:F76,3)</f>
        <v>2.9367088607594938</v>
      </c>
      <c r="I71" s="24">
        <f>H71/$H$3</f>
        <v>0.9920258869756156</v>
      </c>
      <c r="J71" s="4"/>
    </row>
    <row r="72" spans="1:10" ht="14.25">
      <c r="A72" s="27"/>
      <c r="B72" s="25"/>
      <c r="C72" s="13" t="s">
        <v>80</v>
      </c>
      <c r="D72" t="s">
        <v>0</v>
      </c>
      <c r="F72" s="5">
        <f t="shared" si="6"/>
        <v>0.9746835443037974</v>
      </c>
      <c r="G72" s="11">
        <v>77</v>
      </c>
      <c r="H72" s="26"/>
      <c r="I72" s="24"/>
      <c r="J72" s="4"/>
    </row>
    <row r="73" spans="1:10" ht="14.25">
      <c r="A73" s="27"/>
      <c r="B73" s="25"/>
      <c r="C73" s="13" t="s">
        <v>81</v>
      </c>
      <c r="D73" t="s">
        <v>0</v>
      </c>
      <c r="F73" s="5">
        <f t="shared" si="6"/>
        <v>0.9873417721518988</v>
      </c>
      <c r="G73" s="11">
        <v>78</v>
      </c>
      <c r="H73" s="26"/>
      <c r="I73" s="24"/>
      <c r="J73" s="4"/>
    </row>
    <row r="74" spans="1:10" ht="14.25">
      <c r="A74" s="27"/>
      <c r="B74" s="25"/>
      <c r="C74" s="13" t="s">
        <v>82</v>
      </c>
      <c r="D74" t="s">
        <v>0</v>
      </c>
      <c r="F74" s="5">
        <f t="shared" si="6"/>
        <v>0.9367088607594937</v>
      </c>
      <c r="G74" s="11">
        <v>74</v>
      </c>
      <c r="H74" s="26"/>
      <c r="I74" s="24"/>
      <c r="J74" s="4"/>
    </row>
    <row r="75" spans="1:10" ht="14.25">
      <c r="A75" s="27"/>
      <c r="B75" s="25"/>
      <c r="C75" s="13" t="s">
        <v>83</v>
      </c>
      <c r="D75" t="s">
        <v>0</v>
      </c>
      <c r="F75" s="5">
        <f t="shared" si="6"/>
        <v>0.9113924050632911</v>
      </c>
      <c r="G75" s="11">
        <v>72</v>
      </c>
      <c r="H75" s="26"/>
      <c r="I75" s="24"/>
      <c r="J75" s="4"/>
    </row>
    <row r="76" spans="1:10" ht="14.25">
      <c r="A76" s="27"/>
      <c r="B76" s="25"/>
      <c r="C76" s="13" t="s">
        <v>84</v>
      </c>
      <c r="D76" t="s">
        <v>0</v>
      </c>
      <c r="F76" s="5">
        <f t="shared" si="6"/>
        <v>0.8987341772151899</v>
      </c>
      <c r="G76" s="11">
        <v>71</v>
      </c>
      <c r="H76" s="26"/>
      <c r="I76" s="24"/>
      <c r="J76" s="4"/>
    </row>
    <row r="77" spans="1:10" ht="14.25">
      <c r="A77" s="10"/>
      <c r="B77" s="4"/>
      <c r="C77" s="4"/>
      <c r="D77" s="4"/>
      <c r="E77" s="4"/>
      <c r="F77" s="6"/>
      <c r="G77" s="8"/>
      <c r="H77" s="8"/>
      <c r="I77" s="8"/>
      <c r="J77" s="4"/>
    </row>
    <row r="78" spans="1:10" ht="14.25">
      <c r="A78" s="27">
        <v>11</v>
      </c>
      <c r="B78" s="25" t="s">
        <v>86</v>
      </c>
      <c r="C78" s="13" t="s">
        <v>87</v>
      </c>
      <c r="D78" t="s">
        <v>0</v>
      </c>
      <c r="F78" s="5">
        <f t="shared" si="3"/>
        <v>0.8607594936708861</v>
      </c>
      <c r="G78" s="11">
        <v>68</v>
      </c>
      <c r="H78" s="24">
        <f>LARGE(F78:F83,1)+LARGE(F78:F83,2)+LARGE(F78:F83,3)</f>
        <v>2.810126582278481</v>
      </c>
      <c r="I78" s="24">
        <f>H78/$H$3</f>
        <v>0.9492661504680457</v>
      </c>
      <c r="J78" s="4"/>
    </row>
    <row r="79" spans="1:10" ht="14.25">
      <c r="A79" s="27"/>
      <c r="B79" s="25"/>
      <c r="C79" s="13" t="s">
        <v>88</v>
      </c>
      <c r="D79" t="s">
        <v>0</v>
      </c>
      <c r="F79" s="5">
        <f t="shared" si="3"/>
        <v>0.7974683544303798</v>
      </c>
      <c r="G79" s="11">
        <v>63</v>
      </c>
      <c r="H79" s="26"/>
      <c r="I79" s="24"/>
      <c r="J79" s="4"/>
    </row>
    <row r="80" spans="1:10" ht="14.25">
      <c r="A80" s="27"/>
      <c r="B80" s="25"/>
      <c r="C80" s="13" t="s">
        <v>89</v>
      </c>
      <c r="D80" t="s">
        <v>0</v>
      </c>
      <c r="F80" s="5">
        <f t="shared" si="3"/>
        <v>0.8607594936708861</v>
      </c>
      <c r="G80" s="11">
        <v>68</v>
      </c>
      <c r="H80" s="26"/>
      <c r="I80" s="24"/>
      <c r="J80" s="4"/>
    </row>
    <row r="81" spans="1:10" ht="14.25">
      <c r="A81" s="27"/>
      <c r="B81" s="25"/>
      <c r="C81" s="13" t="s">
        <v>90</v>
      </c>
      <c r="D81" t="s">
        <v>0</v>
      </c>
      <c r="F81" s="5">
        <f t="shared" si="3"/>
        <v>0.9367088607594937</v>
      </c>
      <c r="G81" s="11">
        <v>74</v>
      </c>
      <c r="H81" s="26"/>
      <c r="I81" s="24"/>
      <c r="J81" s="4"/>
    </row>
    <row r="82" spans="1:10" ht="14.25">
      <c r="A82" s="27"/>
      <c r="B82" s="25"/>
      <c r="C82" s="13" t="s">
        <v>91</v>
      </c>
      <c r="D82" t="s">
        <v>0</v>
      </c>
      <c r="F82" s="5">
        <f t="shared" si="3"/>
        <v>0.9240506329113924</v>
      </c>
      <c r="G82" s="11">
        <v>73</v>
      </c>
      <c r="H82" s="26"/>
      <c r="I82" s="24"/>
      <c r="J82" s="4"/>
    </row>
    <row r="83" spans="1:10" ht="14.25">
      <c r="A83" s="27"/>
      <c r="B83" s="25"/>
      <c r="C83" s="13" t="s">
        <v>92</v>
      </c>
      <c r="D83" t="s">
        <v>0</v>
      </c>
      <c r="F83" s="5">
        <f t="shared" si="3"/>
        <v>0.9493670886075949</v>
      </c>
      <c r="G83" s="11">
        <v>75</v>
      </c>
      <c r="H83" s="26"/>
      <c r="I83" s="24"/>
      <c r="J83" s="4"/>
    </row>
    <row r="84" spans="1:10" ht="14.25">
      <c r="A84" s="10"/>
      <c r="B84" s="4"/>
      <c r="C84" s="4"/>
      <c r="D84" s="4"/>
      <c r="E84" s="4"/>
      <c r="F84" s="6"/>
      <c r="G84" s="8"/>
      <c r="H84" s="8"/>
      <c r="I84" s="8"/>
      <c r="J84" s="4"/>
    </row>
    <row r="85" spans="1:10" ht="14.25">
      <c r="A85" s="27">
        <v>12</v>
      </c>
      <c r="B85" s="25" t="s">
        <v>93</v>
      </c>
      <c r="C85" s="13" t="s">
        <v>94</v>
      </c>
      <c r="D85" t="s">
        <v>3</v>
      </c>
      <c r="F85" s="5">
        <f aca="true" t="shared" si="7" ref="F85:F90">IF(D85=$B$1,G85/$C$1,IF(D85=$B$3,G85/$C$3,IF(D85=$B$4,G85/$C$4,IF(D85=$B$5,G85/$C$5,IF(D85=$B$2,G85/$C$2,"ERROR!!!")))))</f>
        <v>0.7857142857142857</v>
      </c>
      <c r="G85" s="11">
        <v>55</v>
      </c>
      <c r="H85" s="24">
        <f>LARGE(F85:F90,1)+LARGE(F85:F90,2)+LARGE(F85:F90,3)</f>
        <v>2.7386980108499097</v>
      </c>
      <c r="I85" s="24">
        <f>H85/$H$3</f>
        <v>0.925137442010203</v>
      </c>
      <c r="J85" s="4"/>
    </row>
    <row r="86" spans="1:10" ht="14.25">
      <c r="A86" s="27"/>
      <c r="B86" s="25"/>
      <c r="C86" s="13" t="s">
        <v>95</v>
      </c>
      <c r="D86" t="s">
        <v>3</v>
      </c>
      <c r="F86" s="5">
        <f t="shared" si="7"/>
        <v>0.9285714285714286</v>
      </c>
      <c r="G86" s="11">
        <v>65</v>
      </c>
      <c r="H86" s="26"/>
      <c r="I86" s="24"/>
      <c r="J86" s="4"/>
    </row>
    <row r="87" spans="1:10" ht="14.25">
      <c r="A87" s="27"/>
      <c r="B87" s="25"/>
      <c r="C87" s="13" t="s">
        <v>96</v>
      </c>
      <c r="D87" t="s">
        <v>0</v>
      </c>
      <c r="F87" s="5">
        <f t="shared" si="7"/>
        <v>0.8860759493670886</v>
      </c>
      <c r="G87" s="11">
        <v>70</v>
      </c>
      <c r="H87" s="26"/>
      <c r="I87" s="24"/>
      <c r="J87" s="4"/>
    </row>
    <row r="88" spans="1:10" ht="14.25">
      <c r="A88" s="27"/>
      <c r="B88" s="25"/>
      <c r="C88" s="13" t="s">
        <v>97</v>
      </c>
      <c r="D88" t="s">
        <v>0</v>
      </c>
      <c r="F88" s="5">
        <f t="shared" si="7"/>
        <v>0.8734177215189873</v>
      </c>
      <c r="G88" s="11">
        <v>69</v>
      </c>
      <c r="H88" s="26"/>
      <c r="I88" s="24"/>
      <c r="J88" s="4"/>
    </row>
    <row r="89" spans="1:10" ht="14.25">
      <c r="A89" s="27"/>
      <c r="B89" s="25"/>
      <c r="C89" s="13" t="s">
        <v>98</v>
      </c>
      <c r="D89" t="s">
        <v>3</v>
      </c>
      <c r="F89" s="5">
        <f t="shared" si="7"/>
        <v>0.7714285714285715</v>
      </c>
      <c r="G89" s="11">
        <v>54</v>
      </c>
      <c r="H89" s="26"/>
      <c r="I89" s="24"/>
      <c r="J89" s="4"/>
    </row>
    <row r="90" spans="1:10" ht="14.25">
      <c r="A90" s="27"/>
      <c r="B90" s="25"/>
      <c r="C90" s="13" t="s">
        <v>99</v>
      </c>
      <c r="D90" t="s">
        <v>0</v>
      </c>
      <c r="F90" s="5">
        <f t="shared" si="7"/>
        <v>0.9240506329113924</v>
      </c>
      <c r="G90" s="11">
        <v>73</v>
      </c>
      <c r="H90" s="26"/>
      <c r="I90" s="24"/>
      <c r="J90" s="4"/>
    </row>
    <row r="91" spans="1:10" ht="14.25">
      <c r="A91" s="10"/>
      <c r="B91" s="4"/>
      <c r="C91" s="4"/>
      <c r="D91" s="4"/>
      <c r="E91" s="4"/>
      <c r="F91" s="6"/>
      <c r="G91" s="8"/>
      <c r="H91" s="8"/>
      <c r="I91" s="8"/>
      <c r="J91" s="4"/>
    </row>
    <row r="92" spans="1:10" ht="14.25">
      <c r="A92" s="27">
        <v>13</v>
      </c>
      <c r="B92" s="25">
        <v>2</v>
      </c>
      <c r="C92" s="13"/>
      <c r="D92" t="s">
        <v>0</v>
      </c>
      <c r="F92" s="5">
        <f aca="true" t="shared" si="8" ref="F92:F97">IF(D92=$B$1,G92/$C$1,IF(D92=$B$3,G92/$C$3,IF(D92=$B$4,G92/$C$4,IF(D92=$B$5,G92/$C$5,IF(D92=$B$2,G92/$C$2,"ERROR!!!")))))</f>
        <v>0</v>
      </c>
      <c r="G92" s="11"/>
      <c r="H92" s="24">
        <f>LARGE(F92:F97,1)+LARGE(F92:F97,2)+LARGE(F92:F97,3)</f>
        <v>0</v>
      </c>
      <c r="I92" s="24">
        <f>H92/$H$3</f>
        <v>0</v>
      </c>
      <c r="J92" s="4"/>
    </row>
    <row r="93" spans="1:10" ht="14.25">
      <c r="A93" s="27"/>
      <c r="B93" s="25"/>
      <c r="C93" s="13"/>
      <c r="D93" t="s">
        <v>0</v>
      </c>
      <c r="F93" s="5">
        <f t="shared" si="8"/>
        <v>0</v>
      </c>
      <c r="G93" s="11"/>
      <c r="H93" s="26"/>
      <c r="I93" s="24"/>
      <c r="J93" s="4"/>
    </row>
    <row r="94" spans="1:10" ht="14.25">
      <c r="A94" s="27"/>
      <c r="B94" s="25"/>
      <c r="C94" s="13"/>
      <c r="D94" t="s">
        <v>0</v>
      </c>
      <c r="F94" s="5">
        <f t="shared" si="8"/>
        <v>0</v>
      </c>
      <c r="G94" s="11"/>
      <c r="H94" s="26"/>
      <c r="I94" s="24"/>
      <c r="J94" s="4"/>
    </row>
    <row r="95" spans="1:10" ht="14.25">
      <c r="A95" s="27"/>
      <c r="B95" s="25"/>
      <c r="C95" s="13"/>
      <c r="D95" t="s">
        <v>0</v>
      </c>
      <c r="F95" s="5">
        <f t="shared" si="8"/>
        <v>0</v>
      </c>
      <c r="G95" s="11"/>
      <c r="H95" s="26"/>
      <c r="I95" s="24"/>
      <c r="J95" s="4"/>
    </row>
    <row r="96" spans="1:10" ht="14.25">
      <c r="A96" s="27"/>
      <c r="B96" s="25"/>
      <c r="C96" s="13"/>
      <c r="D96" t="s">
        <v>0</v>
      </c>
      <c r="F96" s="5">
        <f t="shared" si="8"/>
        <v>0</v>
      </c>
      <c r="G96" s="11"/>
      <c r="H96" s="26"/>
      <c r="I96" s="24"/>
      <c r="J96" s="4"/>
    </row>
    <row r="97" spans="1:10" ht="14.25">
      <c r="A97" s="27"/>
      <c r="B97" s="25"/>
      <c r="C97" s="13"/>
      <c r="D97" t="s">
        <v>0</v>
      </c>
      <c r="F97" s="5">
        <f t="shared" si="8"/>
        <v>0</v>
      </c>
      <c r="G97" s="11"/>
      <c r="H97" s="26"/>
      <c r="I97" s="24"/>
      <c r="J97" s="4"/>
    </row>
    <row r="98" spans="1:10" ht="14.25">
      <c r="A98" s="10"/>
      <c r="B98" s="4"/>
      <c r="C98" s="4"/>
      <c r="D98" s="4"/>
      <c r="E98" s="4"/>
      <c r="F98" s="6"/>
      <c r="G98" s="8"/>
      <c r="H98" s="8"/>
      <c r="I98" s="8"/>
      <c r="J98" s="4"/>
    </row>
    <row r="99" spans="1:10" ht="14.25">
      <c r="A99" s="27">
        <v>14</v>
      </c>
      <c r="B99" s="25">
        <v>3</v>
      </c>
      <c r="C99" s="13"/>
      <c r="D99" t="s">
        <v>0</v>
      </c>
      <c r="F99" s="5">
        <f aca="true" t="shared" si="9" ref="F99:F104">IF(D99=$B$1,G99/$C$1,IF(D99=$B$3,G99/$C$3,IF(D99=$B$4,G99/$C$4,IF(D99=$B$5,G99/$C$5,IF(D99=$B$2,G99/$C$2,"ERROR!!!")))))</f>
        <v>0</v>
      </c>
      <c r="G99" s="11"/>
      <c r="H99" s="24">
        <f>LARGE(F99:F104,1)+LARGE(F99:F104,2)+LARGE(F99:F104,3)</f>
        <v>0</v>
      </c>
      <c r="I99" s="24">
        <f>H99/$H$3</f>
        <v>0</v>
      </c>
      <c r="J99" s="4"/>
    </row>
    <row r="100" spans="1:10" ht="14.25">
      <c r="A100" s="27"/>
      <c r="B100" s="25"/>
      <c r="C100" s="13"/>
      <c r="D100" t="s">
        <v>0</v>
      </c>
      <c r="F100" s="5">
        <f t="shared" si="9"/>
        <v>0</v>
      </c>
      <c r="G100" s="11"/>
      <c r="H100" s="26"/>
      <c r="I100" s="24"/>
      <c r="J100" s="4"/>
    </row>
    <row r="101" spans="1:10" ht="14.25">
      <c r="A101" s="27"/>
      <c r="B101" s="25"/>
      <c r="C101" s="13"/>
      <c r="D101" t="s">
        <v>0</v>
      </c>
      <c r="F101" s="5">
        <f t="shared" si="9"/>
        <v>0</v>
      </c>
      <c r="G101" s="11"/>
      <c r="H101" s="26"/>
      <c r="I101" s="24"/>
      <c r="J101" s="4"/>
    </row>
    <row r="102" spans="1:10" ht="14.25">
      <c r="A102" s="27"/>
      <c r="B102" s="25"/>
      <c r="C102" s="13"/>
      <c r="D102" t="s">
        <v>0</v>
      </c>
      <c r="F102" s="5">
        <f t="shared" si="9"/>
        <v>0</v>
      </c>
      <c r="G102" s="11"/>
      <c r="H102" s="26"/>
      <c r="I102" s="24"/>
      <c r="J102" s="4"/>
    </row>
    <row r="103" spans="1:10" ht="14.25">
      <c r="A103" s="27"/>
      <c r="B103" s="25"/>
      <c r="C103" s="13"/>
      <c r="D103" t="s">
        <v>0</v>
      </c>
      <c r="F103" s="5">
        <f t="shared" si="9"/>
        <v>0</v>
      </c>
      <c r="G103" s="11"/>
      <c r="H103" s="26"/>
      <c r="I103" s="24"/>
      <c r="J103" s="4"/>
    </row>
    <row r="104" spans="1:10" ht="14.25">
      <c r="A104" s="27"/>
      <c r="B104" s="25"/>
      <c r="C104" s="13"/>
      <c r="D104" t="s">
        <v>0</v>
      </c>
      <c r="F104" s="5">
        <f t="shared" si="9"/>
        <v>0</v>
      </c>
      <c r="G104" s="11"/>
      <c r="H104" s="26"/>
      <c r="I104" s="24"/>
      <c r="J104" s="4"/>
    </row>
    <row r="105" spans="1:10" ht="14.25">
      <c r="A105" s="10"/>
      <c r="B105" s="4"/>
      <c r="C105" s="4"/>
      <c r="D105" s="4"/>
      <c r="E105" s="4"/>
      <c r="F105" s="6"/>
      <c r="G105" s="8"/>
      <c r="H105" s="8"/>
      <c r="I105" s="8"/>
      <c r="J105" s="4"/>
    </row>
    <row r="106" spans="1:10" ht="14.25">
      <c r="A106" s="27">
        <v>15</v>
      </c>
      <c r="B106" s="25">
        <v>4</v>
      </c>
      <c r="C106" s="13"/>
      <c r="D106" t="s">
        <v>0</v>
      </c>
      <c r="F106" s="5">
        <f aca="true" t="shared" si="10" ref="F106:F111">IF(D106=$B$1,G106/$C$1,IF(D106=$B$3,G106/$C$3,IF(D106=$B$4,G106/$C$4,IF(D106=$B$5,G106/$C$5,IF(D106=$B$2,G106/$C$2,"ERROR!!!")))))</f>
        <v>0</v>
      </c>
      <c r="G106" s="11"/>
      <c r="H106" s="24">
        <f>LARGE(F106:F111,1)+LARGE(F106:F111,2)+LARGE(F106:F111,3)</f>
        <v>0</v>
      </c>
      <c r="I106" s="24">
        <f>H106/$H$3</f>
        <v>0</v>
      </c>
      <c r="J106" s="4"/>
    </row>
    <row r="107" spans="1:10" ht="14.25">
      <c r="A107" s="27"/>
      <c r="B107" s="25"/>
      <c r="C107" s="13"/>
      <c r="D107" t="s">
        <v>0</v>
      </c>
      <c r="F107" s="5">
        <f t="shared" si="10"/>
        <v>0</v>
      </c>
      <c r="G107" s="11"/>
      <c r="H107" s="26"/>
      <c r="I107" s="24"/>
      <c r="J107" s="4"/>
    </row>
    <row r="108" spans="1:10" ht="14.25">
      <c r="A108" s="27"/>
      <c r="B108" s="25"/>
      <c r="C108" s="13"/>
      <c r="D108" t="s">
        <v>0</v>
      </c>
      <c r="F108" s="5">
        <f t="shared" si="10"/>
        <v>0</v>
      </c>
      <c r="G108" s="11"/>
      <c r="H108" s="26"/>
      <c r="I108" s="24"/>
      <c r="J108" s="4"/>
    </row>
    <row r="109" spans="1:10" ht="14.25">
      <c r="A109" s="27"/>
      <c r="B109" s="25"/>
      <c r="C109" s="13"/>
      <c r="D109" t="s">
        <v>0</v>
      </c>
      <c r="F109" s="5">
        <f t="shared" si="10"/>
        <v>0</v>
      </c>
      <c r="G109" s="11"/>
      <c r="H109" s="26"/>
      <c r="I109" s="24"/>
      <c r="J109" s="4"/>
    </row>
    <row r="110" spans="1:10" ht="14.25">
      <c r="A110" s="27"/>
      <c r="B110" s="25"/>
      <c r="C110" s="13"/>
      <c r="D110" t="s">
        <v>0</v>
      </c>
      <c r="F110" s="5">
        <f t="shared" si="10"/>
        <v>0</v>
      </c>
      <c r="G110" s="11"/>
      <c r="H110" s="26"/>
      <c r="I110" s="24"/>
      <c r="J110" s="4"/>
    </row>
    <row r="111" spans="1:10" ht="14.25">
      <c r="A111" s="27"/>
      <c r="B111" s="25"/>
      <c r="C111" s="13"/>
      <c r="D111" t="s">
        <v>0</v>
      </c>
      <c r="F111" s="5">
        <f t="shared" si="10"/>
        <v>0</v>
      </c>
      <c r="G111" s="11"/>
      <c r="H111" s="26"/>
      <c r="I111" s="24"/>
      <c r="J111" s="4"/>
    </row>
    <row r="112" spans="1:10" ht="14.25">
      <c r="A112" s="10"/>
      <c r="B112" s="4"/>
      <c r="C112" s="4"/>
      <c r="D112" s="4"/>
      <c r="E112" s="4"/>
      <c r="F112" s="6"/>
      <c r="G112" s="8"/>
      <c r="H112" s="8"/>
      <c r="I112" s="8"/>
      <c r="J112" s="4"/>
    </row>
    <row r="113" spans="1:10" ht="14.25">
      <c r="A113" s="27">
        <v>16</v>
      </c>
      <c r="B113" s="25">
        <v>5</v>
      </c>
      <c r="C113" s="13"/>
      <c r="D113" t="s">
        <v>0</v>
      </c>
      <c r="F113" s="5">
        <f aca="true" t="shared" si="11" ref="F113:F118">IF(D113=$B$1,G113/$C$1,IF(D113=$B$3,G113/$C$3,IF(D113=$B$4,G113/$C$4,IF(D113=$B$5,G113/$C$5,IF(D113=$B$2,G113/$C$2,"ERROR!!!")))))</f>
        <v>0</v>
      </c>
      <c r="G113" s="11"/>
      <c r="H113" s="24">
        <f>LARGE(F113:F118,1)+LARGE(F113:F118,2)+LARGE(F113:F118,3)</f>
        <v>0</v>
      </c>
      <c r="I113" s="24">
        <f>H113/$H$3</f>
        <v>0</v>
      </c>
      <c r="J113" s="4"/>
    </row>
    <row r="114" spans="1:10" ht="14.25">
      <c r="A114" s="27"/>
      <c r="B114" s="25"/>
      <c r="C114" s="13"/>
      <c r="D114" t="s">
        <v>0</v>
      </c>
      <c r="F114" s="5">
        <f t="shared" si="11"/>
        <v>0</v>
      </c>
      <c r="G114" s="11"/>
      <c r="H114" s="26"/>
      <c r="I114" s="24"/>
      <c r="J114" s="4"/>
    </row>
    <row r="115" spans="1:10" ht="14.25">
      <c r="A115" s="27"/>
      <c r="B115" s="25"/>
      <c r="C115" s="13"/>
      <c r="D115" t="s">
        <v>0</v>
      </c>
      <c r="F115" s="5">
        <f t="shared" si="11"/>
        <v>0</v>
      </c>
      <c r="G115" s="11"/>
      <c r="H115" s="26"/>
      <c r="I115" s="24"/>
      <c r="J115" s="4"/>
    </row>
    <row r="116" spans="1:10" ht="14.25">
      <c r="A116" s="27"/>
      <c r="B116" s="25"/>
      <c r="C116" s="13"/>
      <c r="D116" t="s">
        <v>0</v>
      </c>
      <c r="F116" s="5">
        <f t="shared" si="11"/>
        <v>0</v>
      </c>
      <c r="G116" s="11"/>
      <c r="H116" s="26"/>
      <c r="I116" s="24"/>
      <c r="J116" s="4"/>
    </row>
    <row r="117" spans="1:10" ht="14.25">
      <c r="A117" s="27"/>
      <c r="B117" s="25"/>
      <c r="C117" s="13"/>
      <c r="D117" t="s">
        <v>0</v>
      </c>
      <c r="F117" s="5">
        <f t="shared" si="11"/>
        <v>0</v>
      </c>
      <c r="G117" s="11"/>
      <c r="H117" s="26"/>
      <c r="I117" s="24"/>
      <c r="J117" s="4"/>
    </row>
    <row r="118" spans="1:10" ht="14.25">
      <c r="A118" s="27"/>
      <c r="B118" s="25"/>
      <c r="C118" s="13"/>
      <c r="D118" t="s">
        <v>0</v>
      </c>
      <c r="F118" s="5">
        <f t="shared" si="11"/>
        <v>0</v>
      </c>
      <c r="G118" s="11"/>
      <c r="H118" s="26"/>
      <c r="I118" s="24"/>
      <c r="J118" s="4"/>
    </row>
    <row r="119" spans="1:10" ht="14.25">
      <c r="A119" s="10"/>
      <c r="B119" s="4"/>
      <c r="C119" s="4"/>
      <c r="D119" s="4"/>
      <c r="E119" s="4"/>
      <c r="F119" s="6"/>
      <c r="G119" s="8"/>
      <c r="H119" s="8"/>
      <c r="I119" s="8"/>
      <c r="J119" s="4"/>
    </row>
    <row r="120" spans="1:10" ht="14.25">
      <c r="A120" s="27">
        <v>17</v>
      </c>
      <c r="B120" s="25">
        <v>6</v>
      </c>
      <c r="C120" s="13"/>
      <c r="D120" t="s">
        <v>0</v>
      </c>
      <c r="F120" s="5">
        <f aca="true" t="shared" si="12" ref="F120:F125">IF(D120=$B$1,G120/$C$1,IF(D120=$B$3,G120/$C$3,IF(D120=$B$4,G120/$C$4,IF(D120=$B$5,G120/$C$5,IF(D120=$B$2,G120/$C$2,"ERROR!!!")))))</f>
        <v>0</v>
      </c>
      <c r="G120" s="11"/>
      <c r="H120" s="24">
        <f>LARGE(F120:F125,1)+LARGE(F120:F125,2)+LARGE(F120:F125,3)</f>
        <v>0</v>
      </c>
      <c r="I120" s="24">
        <f>H120/$H$3</f>
        <v>0</v>
      </c>
      <c r="J120" s="4"/>
    </row>
    <row r="121" spans="1:10" ht="14.25">
      <c r="A121" s="27"/>
      <c r="B121" s="25"/>
      <c r="C121" s="13"/>
      <c r="D121" t="s">
        <v>0</v>
      </c>
      <c r="F121" s="5">
        <f t="shared" si="12"/>
        <v>0</v>
      </c>
      <c r="G121" s="11"/>
      <c r="H121" s="26"/>
      <c r="I121" s="24"/>
      <c r="J121" s="4"/>
    </row>
    <row r="122" spans="1:10" ht="14.25">
      <c r="A122" s="27"/>
      <c r="B122" s="25"/>
      <c r="C122" s="13"/>
      <c r="D122" t="s">
        <v>0</v>
      </c>
      <c r="F122" s="5">
        <f t="shared" si="12"/>
        <v>0</v>
      </c>
      <c r="G122" s="11"/>
      <c r="H122" s="26"/>
      <c r="I122" s="24"/>
      <c r="J122" s="4"/>
    </row>
    <row r="123" spans="1:10" ht="14.25">
      <c r="A123" s="27"/>
      <c r="B123" s="25"/>
      <c r="C123" s="13"/>
      <c r="D123" t="s">
        <v>0</v>
      </c>
      <c r="F123" s="5">
        <f t="shared" si="12"/>
        <v>0</v>
      </c>
      <c r="G123" s="11"/>
      <c r="H123" s="26"/>
      <c r="I123" s="24"/>
      <c r="J123" s="4"/>
    </row>
    <row r="124" spans="1:10" ht="14.25">
      <c r="A124" s="27"/>
      <c r="B124" s="25"/>
      <c r="C124" s="13"/>
      <c r="D124" t="s">
        <v>0</v>
      </c>
      <c r="F124" s="5">
        <f t="shared" si="12"/>
        <v>0</v>
      </c>
      <c r="G124" s="11"/>
      <c r="H124" s="26"/>
      <c r="I124" s="24"/>
      <c r="J124" s="4"/>
    </row>
    <row r="125" spans="1:10" ht="14.25">
      <c r="A125" s="27"/>
      <c r="B125" s="25"/>
      <c r="C125" s="13"/>
      <c r="D125" t="s">
        <v>0</v>
      </c>
      <c r="F125" s="5">
        <f t="shared" si="12"/>
        <v>0</v>
      </c>
      <c r="G125" s="11"/>
      <c r="H125" s="26"/>
      <c r="I125" s="24"/>
      <c r="J125" s="4"/>
    </row>
    <row r="126" spans="1:10" ht="14.25">
      <c r="A126" s="10"/>
      <c r="B126" s="4"/>
      <c r="C126" s="4"/>
      <c r="D126" s="4"/>
      <c r="E126" s="4"/>
      <c r="F126" s="6"/>
      <c r="G126" s="8"/>
      <c r="H126" s="8"/>
      <c r="I126" s="8"/>
      <c r="J126" s="4"/>
    </row>
    <row r="127" spans="1:10" ht="14.25">
      <c r="A127" s="27">
        <v>18</v>
      </c>
      <c r="B127" s="25">
        <v>7</v>
      </c>
      <c r="C127" s="13"/>
      <c r="D127" t="s">
        <v>0</v>
      </c>
      <c r="F127" s="5">
        <f aca="true" t="shared" si="13" ref="F127:F132">IF(D127=$B$1,G127/$C$1,IF(D127=$B$3,G127/$C$3,IF(D127=$B$4,G127/$C$4,IF(D127=$B$5,G127/$C$5,IF(D127=$B$2,G127/$C$2,"ERROR!!!")))))</f>
        <v>0</v>
      </c>
      <c r="G127" s="11"/>
      <c r="H127" s="24">
        <f>LARGE(F127:F132,1)+LARGE(F127:F132,2)+LARGE(F127:F132,3)</f>
        <v>0</v>
      </c>
      <c r="I127" s="24">
        <f>H127/$H$3</f>
        <v>0</v>
      </c>
      <c r="J127" s="4"/>
    </row>
    <row r="128" spans="1:10" ht="14.25">
      <c r="A128" s="27"/>
      <c r="B128" s="25"/>
      <c r="C128" s="13"/>
      <c r="D128" t="s">
        <v>0</v>
      </c>
      <c r="F128" s="5">
        <f t="shared" si="13"/>
        <v>0</v>
      </c>
      <c r="G128" s="11"/>
      <c r="H128" s="26"/>
      <c r="I128" s="24"/>
      <c r="J128" s="4"/>
    </row>
    <row r="129" spans="1:10" ht="14.25">
      <c r="A129" s="27"/>
      <c r="B129" s="25"/>
      <c r="C129" s="13"/>
      <c r="D129" t="s">
        <v>0</v>
      </c>
      <c r="F129" s="5">
        <f t="shared" si="13"/>
        <v>0</v>
      </c>
      <c r="G129" s="11"/>
      <c r="H129" s="26"/>
      <c r="I129" s="24"/>
      <c r="J129" s="4"/>
    </row>
    <row r="130" spans="1:10" ht="14.25">
      <c r="A130" s="27"/>
      <c r="B130" s="25"/>
      <c r="C130" s="13"/>
      <c r="D130" t="s">
        <v>0</v>
      </c>
      <c r="F130" s="5">
        <f t="shared" si="13"/>
        <v>0</v>
      </c>
      <c r="G130" s="11"/>
      <c r="H130" s="26"/>
      <c r="I130" s="24"/>
      <c r="J130" s="4"/>
    </row>
    <row r="131" spans="1:10" ht="14.25">
      <c r="A131" s="27"/>
      <c r="B131" s="25"/>
      <c r="C131" s="13"/>
      <c r="D131" t="s">
        <v>0</v>
      </c>
      <c r="F131" s="5">
        <f t="shared" si="13"/>
        <v>0</v>
      </c>
      <c r="G131" s="11"/>
      <c r="H131" s="26"/>
      <c r="I131" s="24"/>
      <c r="J131" s="4"/>
    </row>
    <row r="132" spans="1:10" ht="14.25">
      <c r="A132" s="27"/>
      <c r="B132" s="25"/>
      <c r="C132" s="13"/>
      <c r="D132" t="s">
        <v>0</v>
      </c>
      <c r="F132" s="5">
        <f t="shared" si="13"/>
        <v>0</v>
      </c>
      <c r="G132" s="11"/>
      <c r="H132" s="26"/>
      <c r="I132" s="24"/>
      <c r="J132" s="4"/>
    </row>
    <row r="133" spans="1:10" ht="14.25">
      <c r="A133" s="10"/>
      <c r="B133" s="4"/>
      <c r="C133" s="4"/>
      <c r="D133" s="4"/>
      <c r="E133" s="4"/>
      <c r="F133" s="6"/>
      <c r="G133" s="8"/>
      <c r="H133" s="8"/>
      <c r="I133" s="8"/>
      <c r="J133" s="4"/>
    </row>
    <row r="134" spans="1:10" ht="14.25">
      <c r="A134" s="27">
        <v>19</v>
      </c>
      <c r="B134" s="25">
        <v>8</v>
      </c>
      <c r="C134" s="13"/>
      <c r="D134" t="s">
        <v>0</v>
      </c>
      <c r="F134" s="5">
        <f aca="true" t="shared" si="14" ref="F134:F139">IF(D134=$B$1,G134/$C$1,IF(D134=$B$3,G134/$C$3,IF(D134=$B$4,G134/$C$4,IF(D134=$B$5,G134/$C$5,IF(D134=$B$2,G134/$C$2,"ERROR!!!")))))</f>
        <v>0</v>
      </c>
      <c r="G134" s="11"/>
      <c r="H134" s="24">
        <f>LARGE(F134:F139,1)+LARGE(F134:F139,2)+LARGE(F134:F139,3)</f>
        <v>0</v>
      </c>
      <c r="I134" s="24">
        <f>H134/$H$3</f>
        <v>0</v>
      </c>
      <c r="J134" s="4"/>
    </row>
    <row r="135" spans="1:10" ht="14.25">
      <c r="A135" s="27"/>
      <c r="B135" s="25"/>
      <c r="C135" s="13"/>
      <c r="D135" t="s">
        <v>0</v>
      </c>
      <c r="F135" s="5">
        <f t="shared" si="14"/>
        <v>0</v>
      </c>
      <c r="G135" s="11"/>
      <c r="H135" s="26"/>
      <c r="I135" s="24"/>
      <c r="J135" s="4"/>
    </row>
    <row r="136" spans="1:10" ht="14.25">
      <c r="A136" s="27"/>
      <c r="B136" s="25"/>
      <c r="C136" s="13"/>
      <c r="D136" t="s">
        <v>0</v>
      </c>
      <c r="F136" s="5">
        <f t="shared" si="14"/>
        <v>0</v>
      </c>
      <c r="G136" s="11"/>
      <c r="H136" s="26"/>
      <c r="I136" s="24"/>
      <c r="J136" s="4"/>
    </row>
    <row r="137" spans="1:10" ht="14.25">
      <c r="A137" s="27"/>
      <c r="B137" s="25"/>
      <c r="C137" s="13"/>
      <c r="D137" t="s">
        <v>0</v>
      </c>
      <c r="F137" s="5">
        <f t="shared" si="14"/>
        <v>0</v>
      </c>
      <c r="G137" s="11"/>
      <c r="H137" s="26"/>
      <c r="I137" s="24"/>
      <c r="J137" s="4"/>
    </row>
    <row r="138" spans="1:10" ht="14.25">
      <c r="A138" s="27"/>
      <c r="B138" s="25"/>
      <c r="C138" s="13"/>
      <c r="D138" t="s">
        <v>0</v>
      </c>
      <c r="F138" s="5">
        <f t="shared" si="14"/>
        <v>0</v>
      </c>
      <c r="G138" s="11"/>
      <c r="H138" s="26"/>
      <c r="I138" s="24"/>
      <c r="J138" s="4"/>
    </row>
    <row r="139" spans="1:10" ht="14.25">
      <c r="A139" s="27"/>
      <c r="B139" s="25"/>
      <c r="C139" s="13"/>
      <c r="D139" t="s">
        <v>0</v>
      </c>
      <c r="F139" s="5">
        <f t="shared" si="14"/>
        <v>0</v>
      </c>
      <c r="G139" s="11"/>
      <c r="H139" s="26"/>
      <c r="I139" s="24"/>
      <c r="J139" s="4"/>
    </row>
    <row r="140" spans="1:10" ht="14.25">
      <c r="A140" s="10"/>
      <c r="B140" s="4"/>
      <c r="C140" s="4"/>
      <c r="D140" s="4"/>
      <c r="E140" s="4"/>
      <c r="F140" s="6"/>
      <c r="G140" s="8"/>
      <c r="H140" s="8"/>
      <c r="I140" s="8"/>
      <c r="J140" s="4"/>
    </row>
    <row r="141" spans="1:10" ht="14.25">
      <c r="A141" s="27">
        <v>20</v>
      </c>
      <c r="B141" s="25">
        <v>9</v>
      </c>
      <c r="C141" s="13"/>
      <c r="D141" t="s">
        <v>0</v>
      </c>
      <c r="F141" s="5">
        <f aca="true" t="shared" si="15" ref="F141:F146">IF(D141=$B$1,G141/$C$1,IF(D141=$B$3,G141/$C$3,IF(D141=$B$4,G141/$C$4,IF(D141=$B$5,G141/$C$5,IF(D141=$B$2,G141/$C$2,"ERROR!!!")))))</f>
        <v>0</v>
      </c>
      <c r="G141" s="11"/>
      <c r="H141" s="24">
        <f>LARGE(F141:F146,1)+LARGE(F141:F146,2)+LARGE(F141:F146,3)</f>
        <v>0</v>
      </c>
      <c r="I141" s="24">
        <f>H141/$H$3</f>
        <v>0</v>
      </c>
      <c r="J141" s="4"/>
    </row>
    <row r="142" spans="1:10" ht="14.25">
      <c r="A142" s="27"/>
      <c r="B142" s="25"/>
      <c r="C142" s="13"/>
      <c r="D142" t="s">
        <v>0</v>
      </c>
      <c r="F142" s="5">
        <f t="shared" si="15"/>
        <v>0</v>
      </c>
      <c r="G142" s="11"/>
      <c r="H142" s="26"/>
      <c r="I142" s="24"/>
      <c r="J142" s="4"/>
    </row>
    <row r="143" spans="1:10" ht="14.25">
      <c r="A143" s="27"/>
      <c r="B143" s="25"/>
      <c r="C143" s="13"/>
      <c r="D143" t="s">
        <v>0</v>
      </c>
      <c r="F143" s="5">
        <f t="shared" si="15"/>
        <v>0</v>
      </c>
      <c r="G143" s="11"/>
      <c r="H143" s="26"/>
      <c r="I143" s="24"/>
      <c r="J143" s="4"/>
    </row>
    <row r="144" spans="1:10" ht="14.25">
      <c r="A144" s="27"/>
      <c r="B144" s="25"/>
      <c r="C144" s="13"/>
      <c r="D144" t="s">
        <v>0</v>
      </c>
      <c r="F144" s="5">
        <f t="shared" si="15"/>
        <v>0</v>
      </c>
      <c r="G144" s="11"/>
      <c r="H144" s="26"/>
      <c r="I144" s="24"/>
      <c r="J144" s="4"/>
    </row>
    <row r="145" spans="1:10" ht="14.25">
      <c r="A145" s="27"/>
      <c r="B145" s="25"/>
      <c r="C145" s="13"/>
      <c r="D145" t="s">
        <v>0</v>
      </c>
      <c r="F145" s="5">
        <f t="shared" si="15"/>
        <v>0</v>
      </c>
      <c r="G145" s="11"/>
      <c r="H145" s="26"/>
      <c r="I145" s="24"/>
      <c r="J145" s="4"/>
    </row>
    <row r="146" spans="1:10" ht="14.25">
      <c r="A146" s="27"/>
      <c r="B146" s="25"/>
      <c r="C146" s="13"/>
      <c r="D146" t="s">
        <v>0</v>
      </c>
      <c r="F146" s="5">
        <f t="shared" si="15"/>
        <v>0</v>
      </c>
      <c r="G146" s="11"/>
      <c r="H146" s="26"/>
      <c r="I146" s="24"/>
      <c r="J146" s="4"/>
    </row>
    <row r="147" spans="1:10" ht="14.25">
      <c r="A147" s="10"/>
      <c r="B147" s="4"/>
      <c r="C147" s="4"/>
      <c r="D147" s="4"/>
      <c r="E147" s="4"/>
      <c r="F147" s="6"/>
      <c r="G147" s="8"/>
      <c r="H147" s="8"/>
      <c r="I147" s="8"/>
      <c r="J147" s="4"/>
    </row>
  </sheetData>
  <sheetProtection/>
  <mergeCells count="81">
    <mergeCell ref="A141:A146"/>
    <mergeCell ref="B141:B146"/>
    <mergeCell ref="H141:H146"/>
    <mergeCell ref="I141:I146"/>
    <mergeCell ref="A127:A132"/>
    <mergeCell ref="B127:B132"/>
    <mergeCell ref="H127:H132"/>
    <mergeCell ref="I127:I132"/>
    <mergeCell ref="A134:A139"/>
    <mergeCell ref="B134:B139"/>
    <mergeCell ref="H134:H139"/>
    <mergeCell ref="I134:I139"/>
    <mergeCell ref="A113:A118"/>
    <mergeCell ref="B113:B118"/>
    <mergeCell ref="H113:H118"/>
    <mergeCell ref="I113:I118"/>
    <mergeCell ref="A120:A125"/>
    <mergeCell ref="B120:B125"/>
    <mergeCell ref="H120:H125"/>
    <mergeCell ref="I120:I125"/>
    <mergeCell ref="A99:A104"/>
    <mergeCell ref="B99:B104"/>
    <mergeCell ref="H99:H104"/>
    <mergeCell ref="I99:I104"/>
    <mergeCell ref="A106:A111"/>
    <mergeCell ref="B106:B111"/>
    <mergeCell ref="H106:H111"/>
    <mergeCell ref="I106:I111"/>
    <mergeCell ref="A92:A97"/>
    <mergeCell ref="B92:B97"/>
    <mergeCell ref="H92:H97"/>
    <mergeCell ref="I92:I97"/>
    <mergeCell ref="A57:A62"/>
    <mergeCell ref="H29:H34"/>
    <mergeCell ref="B43:B48"/>
    <mergeCell ref="H78:H83"/>
    <mergeCell ref="I78:I83"/>
    <mergeCell ref="A85:A90"/>
    <mergeCell ref="H4:I4"/>
    <mergeCell ref="H8:H13"/>
    <mergeCell ref="H15:H20"/>
    <mergeCell ref="B15:B20"/>
    <mergeCell ref="I43:I48"/>
    <mergeCell ref="B36:B41"/>
    <mergeCell ref="I15:I20"/>
    <mergeCell ref="I36:I41"/>
    <mergeCell ref="H22:H27"/>
    <mergeCell ref="I22:I27"/>
    <mergeCell ref="A8:A13"/>
    <mergeCell ref="A43:A48"/>
    <mergeCell ref="A15:A20"/>
    <mergeCell ref="A36:A41"/>
    <mergeCell ref="A29:A34"/>
    <mergeCell ref="A22:A27"/>
    <mergeCell ref="I8:I13"/>
    <mergeCell ref="B29:B34"/>
    <mergeCell ref="B57:B62"/>
    <mergeCell ref="B50:B55"/>
    <mergeCell ref="B22:B27"/>
    <mergeCell ref="B8:B13"/>
    <mergeCell ref="H50:H55"/>
    <mergeCell ref="H43:H48"/>
    <mergeCell ref="H57:H62"/>
    <mergeCell ref="A50:A55"/>
    <mergeCell ref="H85:H90"/>
    <mergeCell ref="A71:A76"/>
    <mergeCell ref="A64:A69"/>
    <mergeCell ref="H64:H69"/>
    <mergeCell ref="A78:A83"/>
    <mergeCell ref="H71:H76"/>
    <mergeCell ref="B64:B69"/>
    <mergeCell ref="I71:I76"/>
    <mergeCell ref="I50:I55"/>
    <mergeCell ref="I57:I62"/>
    <mergeCell ref="B85:B90"/>
    <mergeCell ref="I85:I90"/>
    <mergeCell ref="I29:I34"/>
    <mergeCell ref="B71:B76"/>
    <mergeCell ref="B78:B83"/>
    <mergeCell ref="H36:H41"/>
    <mergeCell ref="I64:I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2:C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30.421875" style="0" customWidth="1"/>
    <col min="3" max="3" width="9.140625" style="1" customWidth="1"/>
  </cols>
  <sheetData>
    <row r="2" spans="2:3" ht="14.25">
      <c r="B2" s="20" t="s">
        <v>7</v>
      </c>
      <c r="C2" s="20" t="s">
        <v>1</v>
      </c>
    </row>
    <row r="3" spans="1:3" ht="14.25">
      <c r="A3" s="21">
        <v>1</v>
      </c>
      <c r="B3" s="22" t="str">
        <f>Drużyny!L14</f>
        <v>BeskidTeam</v>
      </c>
      <c r="C3" s="7">
        <f>Drużyny!M14</f>
        <v>2.9603147451248715</v>
      </c>
    </row>
    <row r="4" spans="1:3" ht="14.25">
      <c r="A4" s="21">
        <v>2</v>
      </c>
      <c r="B4" s="22" t="str">
        <f>Drużyny!L16</f>
        <v>Opole Team</v>
      </c>
      <c r="C4" s="7">
        <f>Drużyny!M16</f>
        <v>2.9367088607594938</v>
      </c>
    </row>
    <row r="5" spans="1:3" ht="14.25">
      <c r="A5" s="21">
        <v>3</v>
      </c>
      <c r="B5" s="22" t="str">
        <f>Drużyny!L34</f>
        <v>Czech Team</v>
      </c>
      <c r="C5" s="7">
        <f>Drużyny!M34</f>
        <v>2.8734177215189876</v>
      </c>
    </row>
    <row r="6" spans="1:3" ht="14.25">
      <c r="A6" s="20">
        <v>4</v>
      </c>
      <c r="B6" s="22" t="str">
        <f>Drużyny!L18</f>
        <v>WIKING Vmax2.pl </v>
      </c>
      <c r="C6" s="7">
        <f>Drużyny!M18</f>
        <v>2.8607594936708862</v>
      </c>
    </row>
    <row r="7" spans="1:3" ht="14.25">
      <c r="A7" s="20">
        <v>5</v>
      </c>
      <c r="B7" s="22" t="str">
        <f>Drużyny!L15</f>
        <v>KKST MILITARIA.PL</v>
      </c>
      <c r="C7" s="7">
        <f>Drużyny!M15</f>
        <v>2.848101265822785</v>
      </c>
    </row>
    <row r="8" spans="1:3" ht="14.25">
      <c r="A8" s="20">
        <v>6</v>
      </c>
      <c r="B8" s="22" t="str">
        <f>Drużyny!L30</f>
        <v>ŁGS ORZEŁ LOK</v>
      </c>
      <c r="C8" s="7">
        <f>Drużyny!M30</f>
        <v>2.81627486437613</v>
      </c>
    </row>
    <row r="9" spans="1:3" ht="14.25">
      <c r="A9" s="20">
        <v>7</v>
      </c>
      <c r="B9" s="22" t="str">
        <f>Drużyny!L29</f>
        <v>SG3M</v>
      </c>
      <c r="C9" s="7">
        <f>Drużyny!M29</f>
        <v>2.812853721714481</v>
      </c>
    </row>
    <row r="10" spans="1:3" ht="14.25">
      <c r="A10" s="20">
        <v>8</v>
      </c>
      <c r="B10" s="22" t="str">
        <f>Drużyny!B78</f>
        <v>Scotland +</v>
      </c>
      <c r="C10" s="7">
        <f>Drużyny!H78</f>
        <v>2.810126582278481</v>
      </c>
    </row>
    <row r="11" spans="1:3" ht="14.25">
      <c r="A11" s="20">
        <v>9</v>
      </c>
      <c r="B11" s="22" t="str">
        <f>Drużyny!L17</f>
        <v>WKFT</v>
      </c>
      <c r="C11" s="7">
        <f>Drużyny!M17</f>
        <v>2.7837837837837838</v>
      </c>
    </row>
    <row r="12" spans="1:3" ht="14.25">
      <c r="A12" s="20">
        <v>10</v>
      </c>
      <c r="B12" s="22" t="str">
        <f>Drużyny!L33</f>
        <v>KPGS</v>
      </c>
      <c r="C12" s="7">
        <f>Drużyny!M33</f>
        <v>2.7505791505791506</v>
      </c>
    </row>
    <row r="13" spans="1:3" ht="14.25">
      <c r="A13" s="20">
        <v>11</v>
      </c>
      <c r="B13" s="22" t="str">
        <f>Drużyny!L20</f>
        <v>Tawerna Team</v>
      </c>
      <c r="C13" s="7">
        <f>Drużyny!M20</f>
        <v>2.7386980108499097</v>
      </c>
    </row>
    <row r="14" spans="1:3" ht="14.25">
      <c r="A14" s="20">
        <v>12</v>
      </c>
      <c r="B14" s="22" t="str">
        <f>Drużyny!L31</f>
        <v>JURA TEAM Kolba.pl</v>
      </c>
      <c r="C14" s="7">
        <f>Drużyny!M31</f>
        <v>2.7088607594936707</v>
      </c>
    </row>
    <row r="15" spans="1:3" ht="14.25">
      <c r="A15" s="20">
        <v>13</v>
      </c>
      <c r="B15" s="23">
        <f>Drużyny!B106</f>
        <v>4</v>
      </c>
      <c r="C15" s="7">
        <f>Drużyny!H106</f>
        <v>0</v>
      </c>
    </row>
    <row r="16" spans="1:3" ht="14.25">
      <c r="A16" s="20">
        <v>14</v>
      </c>
      <c r="B16" s="23">
        <f>Drużyny!B92</f>
        <v>2</v>
      </c>
      <c r="C16" s="7">
        <f>Drużyny!H92</f>
        <v>0</v>
      </c>
    </row>
    <row r="17" spans="1:3" ht="14.25">
      <c r="A17" s="20">
        <v>15</v>
      </c>
      <c r="B17" s="23">
        <f>Drużyny!B99</f>
        <v>3</v>
      </c>
      <c r="C17" s="7">
        <f>Drużyny!H99</f>
        <v>0</v>
      </c>
    </row>
    <row r="18" spans="1:3" ht="14.25">
      <c r="A18" s="20">
        <v>16</v>
      </c>
      <c r="B18" s="23">
        <f>Drużyny!B113</f>
        <v>5</v>
      </c>
      <c r="C18" s="7">
        <f>Drużyny!H113</f>
        <v>0</v>
      </c>
    </row>
    <row r="19" spans="1:3" ht="14.25">
      <c r="A19" s="20">
        <v>17</v>
      </c>
      <c r="B19" s="23">
        <f>Drużyny!B120</f>
        <v>6</v>
      </c>
      <c r="C19" s="7">
        <f>Drużyny!H120</f>
        <v>0</v>
      </c>
    </row>
    <row r="20" spans="1:3" ht="14.25">
      <c r="A20" s="20">
        <v>18</v>
      </c>
      <c r="B20" s="23">
        <f>Drużyny!B127</f>
        <v>7</v>
      </c>
      <c r="C20" s="7">
        <f>Drużyny!H127</f>
        <v>0</v>
      </c>
    </row>
    <row r="21" spans="1:3" ht="14.25">
      <c r="A21" s="20">
        <v>19</v>
      </c>
      <c r="B21" s="23">
        <f>Drużyny!B134</f>
        <v>8</v>
      </c>
      <c r="C21" s="7">
        <f>Drużyny!H134</f>
        <v>0</v>
      </c>
    </row>
    <row r="22" spans="1:3" ht="14.25">
      <c r="A22" s="20">
        <v>20</v>
      </c>
      <c r="B22" s="23">
        <f>Drużyny!B141</f>
        <v>9</v>
      </c>
      <c r="C22" s="7">
        <f>Drużyny!H141</f>
        <v>0</v>
      </c>
    </row>
  </sheetData>
  <sheetProtection/>
  <printOptions/>
  <pageMargins left="0.7" right="0.7" top="0.75" bottom="0.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</dc:creator>
  <cp:keywords/>
  <dc:description/>
  <cp:lastModifiedBy>Pawel Grabowski</cp:lastModifiedBy>
  <dcterms:created xsi:type="dcterms:W3CDTF">2012-11-23T14:26:30Z</dcterms:created>
  <dcterms:modified xsi:type="dcterms:W3CDTF">2013-09-16T16:34:07Z</dcterms:modified>
  <cp:category/>
  <cp:version/>
  <cp:contentType/>
  <cp:contentStatus/>
</cp:coreProperties>
</file>